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uF\Desktop\Puntajes whoscored y balones de oro\"/>
    </mc:Choice>
  </mc:AlternateContent>
  <xr:revisionPtr revIDLastSave="0" documentId="13_ncr:1_{7E98F4FC-CDCE-4414-9B77-3958F29FAB85}" xr6:coauthVersionLast="47" xr6:coauthVersionMax="47" xr10:uidLastSave="{00000000-0000-0000-0000-000000000000}"/>
  <bookViews>
    <workbookView xWindow="-120" yWindow="-120" windowWidth="29040" windowHeight="15840" activeTab="1" xr2:uid="{D8B7D1A8-EE95-4BFE-B519-7C76A9345210}"/>
  </bookViews>
  <sheets>
    <sheet name="Puntajes" sheetId="1" r:id="rId1"/>
    <sheet name="Base de datos Balón de oro" sheetId="2" r:id="rId2"/>
    <sheet name="Posiciones BDO" sheetId="4" r:id="rId3"/>
    <sheet name="Podios BDO" sheetId="7" r:id="rId4"/>
    <sheet name="Posiciones BDO_TR" sheetId="8" r:id="rId5"/>
    <sheet name="Podios BDO_TR" sheetId="9" r:id="rId6"/>
  </sheets>
  <definedNames>
    <definedName name="_xlnm._FilterDatabase" localSheetId="3" hidden="1">'Podios BDO'!$B$2:$E$24</definedName>
    <definedName name="_xlnm._FilterDatabase" localSheetId="5" hidden="1">'Podios BDO_TR'!$B$2:$E$25</definedName>
    <definedName name="_xlnm._FilterDatabase" localSheetId="2" hidden="1">'Posiciones BDO'!$B$2:$D$152</definedName>
    <definedName name="_xlnm._FilterDatabase" localSheetId="4" hidden="1">'Posiciones BDO_TR'!$B$2:$D$162</definedName>
    <definedName name="_xlnm._FilterDatabase" localSheetId="0" hidden="1">Puntajes!$B$2:$W$144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R130" i="1"/>
  <c r="R131" i="1"/>
  <c r="T132" i="1"/>
  <c r="T126" i="1"/>
  <c r="T129" i="1"/>
  <c r="T133" i="1"/>
  <c r="T127" i="1"/>
  <c r="T134" i="1"/>
  <c r="T123" i="1"/>
  <c r="T130" i="1"/>
  <c r="T124" i="1"/>
  <c r="T128" i="1"/>
  <c r="T131" i="1"/>
  <c r="T125" i="1"/>
  <c r="R132" i="1"/>
  <c r="R129" i="1"/>
  <c r="R133" i="1"/>
  <c r="R127" i="1"/>
  <c r="R134" i="1"/>
  <c r="R123" i="1"/>
  <c r="R124" i="1"/>
  <c r="R128" i="1"/>
  <c r="R125" i="1"/>
  <c r="R126" i="1"/>
  <c r="M132" i="1"/>
  <c r="M126" i="1"/>
  <c r="M129" i="1"/>
  <c r="M133" i="1"/>
  <c r="M127" i="1"/>
  <c r="M134" i="1"/>
  <c r="M123" i="1"/>
  <c r="M130" i="1"/>
  <c r="M124" i="1"/>
  <c r="M128" i="1"/>
  <c r="M131" i="1"/>
  <c r="M125" i="1"/>
  <c r="H132" i="1"/>
  <c r="H126" i="1"/>
  <c r="H129" i="1"/>
  <c r="H133" i="1"/>
  <c r="H127" i="1"/>
  <c r="H134" i="1"/>
  <c r="H123" i="1"/>
  <c r="H130" i="1"/>
  <c r="H124" i="1"/>
  <c r="H128" i="1"/>
  <c r="H131" i="1"/>
  <c r="H125" i="1"/>
  <c r="T122" i="1"/>
  <c r="T117" i="1"/>
  <c r="T116" i="1"/>
  <c r="T119" i="1"/>
  <c r="T115" i="1"/>
  <c r="T121" i="1"/>
  <c r="T118" i="1"/>
  <c r="T120" i="1"/>
  <c r="T114" i="1"/>
  <c r="T113" i="1"/>
  <c r="R117" i="1"/>
  <c r="R122" i="1"/>
  <c r="R116" i="1"/>
  <c r="R115" i="1"/>
  <c r="R121" i="1"/>
  <c r="R118" i="1"/>
  <c r="R120" i="1"/>
  <c r="R114" i="1"/>
  <c r="R113" i="1"/>
  <c r="R119" i="1"/>
  <c r="M122" i="1"/>
  <c r="M117" i="1"/>
  <c r="M116" i="1"/>
  <c r="M119" i="1"/>
  <c r="M115" i="1"/>
  <c r="M121" i="1"/>
  <c r="M118" i="1"/>
  <c r="M120" i="1"/>
  <c r="M114" i="1"/>
  <c r="M113" i="1"/>
  <c r="H122" i="1"/>
  <c r="H117" i="1"/>
  <c r="H116" i="1"/>
  <c r="H119" i="1"/>
  <c r="H115" i="1"/>
  <c r="H121" i="1"/>
  <c r="H118" i="1"/>
  <c r="H120" i="1"/>
  <c r="H114" i="1"/>
  <c r="H113" i="1"/>
  <c r="T112" i="1"/>
  <c r="T104" i="1"/>
  <c r="T109" i="1"/>
  <c r="T106" i="1"/>
  <c r="T111" i="1"/>
  <c r="T107" i="1"/>
  <c r="T110" i="1"/>
  <c r="T103" i="1"/>
  <c r="T108" i="1"/>
  <c r="T105" i="1"/>
  <c r="R112" i="1"/>
  <c r="R104" i="1"/>
  <c r="R109" i="1"/>
  <c r="R106" i="1"/>
  <c r="R111" i="1"/>
  <c r="R107" i="1"/>
  <c r="R110" i="1"/>
  <c r="R103" i="1"/>
  <c r="R108" i="1"/>
  <c r="R105" i="1"/>
  <c r="M112" i="1"/>
  <c r="M104" i="1"/>
  <c r="M109" i="1"/>
  <c r="M106" i="1"/>
  <c r="M111" i="1"/>
  <c r="M107" i="1"/>
  <c r="M110" i="1"/>
  <c r="M103" i="1"/>
  <c r="M108" i="1"/>
  <c r="M105" i="1"/>
  <c r="H112" i="1"/>
  <c r="H104" i="1"/>
  <c r="H109" i="1"/>
  <c r="H106" i="1"/>
  <c r="H111" i="1"/>
  <c r="H107" i="1"/>
  <c r="H110" i="1"/>
  <c r="H103" i="1"/>
  <c r="H108" i="1"/>
  <c r="H105" i="1"/>
  <c r="T101" i="1"/>
  <c r="T98" i="1"/>
  <c r="T96" i="1"/>
  <c r="T102" i="1"/>
  <c r="T94" i="1"/>
  <c r="T97" i="1"/>
  <c r="T99" i="1"/>
  <c r="T95" i="1"/>
  <c r="T100" i="1"/>
  <c r="T93" i="1"/>
  <c r="R101" i="1"/>
  <c r="R98" i="1"/>
  <c r="R96" i="1"/>
  <c r="R102" i="1"/>
  <c r="M101" i="1"/>
  <c r="M98" i="1"/>
  <c r="M96" i="1"/>
  <c r="H101" i="1"/>
  <c r="H98" i="1"/>
  <c r="H96" i="1"/>
  <c r="H102" i="1"/>
  <c r="H94" i="1"/>
  <c r="H97" i="1"/>
  <c r="H99" i="1"/>
  <c r="H95" i="1"/>
  <c r="H100" i="1"/>
  <c r="H93" i="1"/>
  <c r="T88" i="1"/>
  <c r="T86" i="1"/>
  <c r="T85" i="1"/>
  <c r="T92" i="1"/>
  <c r="T87" i="1"/>
  <c r="T83" i="1"/>
  <c r="T89" i="1"/>
  <c r="T84" i="1"/>
  <c r="T91" i="1"/>
  <c r="R94" i="1"/>
  <c r="R97" i="1"/>
  <c r="R99" i="1"/>
  <c r="R95" i="1"/>
  <c r="R100" i="1"/>
  <c r="R93" i="1"/>
  <c r="R88" i="1"/>
  <c r="R86" i="1"/>
  <c r="R85" i="1"/>
  <c r="R92" i="1"/>
  <c r="R87" i="1"/>
  <c r="R83" i="1"/>
  <c r="R89" i="1"/>
  <c r="R90" i="1"/>
  <c r="R84" i="1"/>
  <c r="R91" i="1"/>
  <c r="M102" i="1"/>
  <c r="M94" i="1"/>
  <c r="M97" i="1"/>
  <c r="M99" i="1"/>
  <c r="M95" i="1"/>
  <c r="M100" i="1"/>
  <c r="M93" i="1"/>
  <c r="M88" i="1"/>
  <c r="M86" i="1"/>
  <c r="M85" i="1"/>
  <c r="M92" i="1"/>
  <c r="M87" i="1"/>
  <c r="M83" i="1"/>
  <c r="M89" i="1"/>
  <c r="L77" i="1"/>
  <c r="L90" i="1"/>
  <c r="K90" i="1"/>
  <c r="T90" i="1" s="1"/>
  <c r="K77" i="1"/>
  <c r="T77" i="1" s="1"/>
  <c r="M84" i="1"/>
  <c r="M91" i="1"/>
  <c r="H88" i="1"/>
  <c r="H86" i="1"/>
  <c r="H85" i="1"/>
  <c r="H92" i="1"/>
  <c r="H87" i="1"/>
  <c r="H83" i="1"/>
  <c r="H89" i="1"/>
  <c r="H90" i="1"/>
  <c r="H84" i="1"/>
  <c r="H91" i="1"/>
  <c r="T76" i="1"/>
  <c r="T79" i="1"/>
  <c r="T80" i="1"/>
  <c r="T81" i="1"/>
  <c r="T78" i="1"/>
  <c r="T82" i="1"/>
  <c r="T73" i="1"/>
  <c r="T74" i="1"/>
  <c r="T75" i="1"/>
  <c r="R77" i="1"/>
  <c r="R76" i="1"/>
  <c r="R79" i="1"/>
  <c r="R80" i="1"/>
  <c r="R81" i="1"/>
  <c r="R78" i="1"/>
  <c r="R82" i="1"/>
  <c r="R73" i="1"/>
  <c r="R74" i="1"/>
  <c r="R75" i="1"/>
  <c r="M76" i="1"/>
  <c r="M79" i="1"/>
  <c r="M80" i="1"/>
  <c r="M81" i="1"/>
  <c r="M78" i="1"/>
  <c r="M82" i="1"/>
  <c r="M73" i="1"/>
  <c r="M74" i="1"/>
  <c r="M75" i="1"/>
  <c r="H77" i="1"/>
  <c r="H76" i="1"/>
  <c r="H79" i="1"/>
  <c r="H80" i="1"/>
  <c r="H81" i="1"/>
  <c r="H78" i="1"/>
  <c r="H82" i="1"/>
  <c r="H73" i="1"/>
  <c r="H74" i="1"/>
  <c r="H75" i="1"/>
  <c r="T71" i="1"/>
  <c r="T72" i="1"/>
  <c r="T70" i="1"/>
  <c r="T68" i="1"/>
  <c r="T65" i="1"/>
  <c r="T64" i="1"/>
  <c r="T66" i="1"/>
  <c r="T69" i="1"/>
  <c r="T63" i="1"/>
  <c r="T67" i="1"/>
  <c r="R68" i="1"/>
  <c r="R64" i="1"/>
  <c r="R66" i="1"/>
  <c r="R71" i="1"/>
  <c r="R72" i="1"/>
  <c r="R70" i="1"/>
  <c r="R65" i="1"/>
  <c r="R69" i="1"/>
  <c r="R63" i="1"/>
  <c r="R67" i="1"/>
  <c r="M71" i="1"/>
  <c r="M72" i="1"/>
  <c r="M70" i="1"/>
  <c r="M68" i="1"/>
  <c r="M65" i="1"/>
  <c r="M64" i="1"/>
  <c r="M66" i="1"/>
  <c r="M69" i="1"/>
  <c r="M63" i="1"/>
  <c r="M67" i="1"/>
  <c r="H71" i="1"/>
  <c r="H72" i="1"/>
  <c r="H70" i="1"/>
  <c r="H68" i="1"/>
  <c r="H65" i="1"/>
  <c r="H64" i="1"/>
  <c r="H66" i="1"/>
  <c r="H69" i="1"/>
  <c r="H63" i="1"/>
  <c r="H67" i="1"/>
  <c r="R61" i="1"/>
  <c r="R55" i="1"/>
  <c r="R62" i="1"/>
  <c r="R60" i="1"/>
  <c r="R57" i="1"/>
  <c r="R59" i="1"/>
  <c r="R56" i="1"/>
  <c r="R54" i="1"/>
  <c r="T58" i="1"/>
  <c r="T61" i="1"/>
  <c r="T55" i="1"/>
  <c r="T62" i="1"/>
  <c r="T60" i="1"/>
  <c r="T57" i="1"/>
  <c r="T59" i="1"/>
  <c r="T56" i="1"/>
  <c r="T54" i="1"/>
  <c r="T53" i="1"/>
  <c r="R58" i="1"/>
  <c r="R53" i="1"/>
  <c r="M58" i="1"/>
  <c r="M61" i="1"/>
  <c r="M55" i="1"/>
  <c r="M62" i="1"/>
  <c r="M60" i="1"/>
  <c r="M57" i="1"/>
  <c r="M59" i="1"/>
  <c r="M56" i="1"/>
  <c r="M54" i="1"/>
  <c r="M53" i="1"/>
  <c r="H58" i="1"/>
  <c r="H61" i="1"/>
  <c r="H55" i="1"/>
  <c r="H62" i="1"/>
  <c r="H60" i="1"/>
  <c r="H57" i="1"/>
  <c r="H59" i="1"/>
  <c r="H56" i="1"/>
  <c r="H54" i="1"/>
  <c r="H53" i="1"/>
  <c r="T48" i="1"/>
  <c r="T49" i="1"/>
  <c r="T47" i="1"/>
  <c r="T46" i="1"/>
  <c r="T51" i="1"/>
  <c r="T50" i="1"/>
  <c r="T45" i="1"/>
  <c r="T52" i="1"/>
  <c r="T43" i="1"/>
  <c r="T44" i="1"/>
  <c r="R48" i="1"/>
  <c r="R49" i="1"/>
  <c r="R47" i="1"/>
  <c r="R46" i="1"/>
  <c r="R51" i="1"/>
  <c r="R50" i="1"/>
  <c r="R45" i="1"/>
  <c r="R52" i="1"/>
  <c r="R43" i="1"/>
  <c r="R44" i="1"/>
  <c r="M48" i="1"/>
  <c r="M49" i="1"/>
  <c r="M47" i="1"/>
  <c r="M46" i="1"/>
  <c r="H48" i="1"/>
  <c r="H49" i="1"/>
  <c r="T42" i="1"/>
  <c r="T36" i="1"/>
  <c r="T38" i="1"/>
  <c r="T40" i="1"/>
  <c r="T39" i="1"/>
  <c r="T41" i="1"/>
  <c r="T37" i="1"/>
  <c r="T35" i="1"/>
  <c r="T33" i="1"/>
  <c r="T34" i="1"/>
  <c r="R36" i="1"/>
  <c r="R38" i="1"/>
  <c r="R40" i="1"/>
  <c r="R39" i="1"/>
  <c r="R41" i="1"/>
  <c r="R42" i="1"/>
  <c r="R37" i="1"/>
  <c r="R35" i="1"/>
  <c r="R33" i="1"/>
  <c r="R34" i="1"/>
  <c r="M42" i="1"/>
  <c r="H42" i="1"/>
  <c r="R31" i="1"/>
  <c r="R30" i="1"/>
  <c r="T25" i="1"/>
  <c r="T27" i="1"/>
  <c r="T31" i="1"/>
  <c r="T26" i="1"/>
  <c r="T32" i="1"/>
  <c r="T30" i="1"/>
  <c r="T28" i="1"/>
  <c r="T29" i="1"/>
  <c r="T24" i="1"/>
  <c r="R23" i="1"/>
  <c r="T23" i="1"/>
  <c r="R27" i="1"/>
  <c r="R25" i="1"/>
  <c r="R26" i="1"/>
  <c r="R32" i="1"/>
  <c r="R28" i="1"/>
  <c r="R29" i="1"/>
  <c r="R24" i="1"/>
  <c r="T22" i="1"/>
  <c r="T21" i="1"/>
  <c r="T16" i="1"/>
  <c r="T20" i="1"/>
  <c r="T17" i="1"/>
  <c r="T19" i="1"/>
  <c r="T15" i="1"/>
  <c r="T18" i="1"/>
  <c r="T14" i="1"/>
  <c r="T13" i="1"/>
  <c r="M51" i="1"/>
  <c r="M50" i="1"/>
  <c r="M45" i="1"/>
  <c r="M52" i="1"/>
  <c r="M43" i="1"/>
  <c r="M44" i="1"/>
  <c r="M36" i="1"/>
  <c r="M38" i="1"/>
  <c r="M40" i="1"/>
  <c r="M39" i="1"/>
  <c r="M41" i="1"/>
  <c r="M37" i="1"/>
  <c r="M35" i="1"/>
  <c r="M33" i="1"/>
  <c r="M34" i="1"/>
  <c r="M25" i="1"/>
  <c r="M27" i="1"/>
  <c r="M31" i="1"/>
  <c r="M26" i="1"/>
  <c r="M32" i="1"/>
  <c r="M30" i="1"/>
  <c r="M28" i="1"/>
  <c r="M29" i="1"/>
  <c r="M24" i="1"/>
  <c r="M23" i="1"/>
  <c r="M22" i="1"/>
  <c r="M21" i="1"/>
  <c r="M16" i="1"/>
  <c r="M20" i="1"/>
  <c r="M17" i="1"/>
  <c r="M19" i="1"/>
  <c r="M15" i="1"/>
  <c r="M18" i="1"/>
  <c r="M14" i="1"/>
  <c r="M13" i="1"/>
  <c r="H47" i="1"/>
  <c r="H46" i="1"/>
  <c r="H51" i="1"/>
  <c r="H50" i="1"/>
  <c r="H45" i="1"/>
  <c r="H52" i="1"/>
  <c r="H43" i="1"/>
  <c r="H44" i="1"/>
  <c r="H36" i="1"/>
  <c r="H38" i="1"/>
  <c r="H40" i="1"/>
  <c r="H39" i="1"/>
  <c r="H41" i="1"/>
  <c r="H37" i="1"/>
  <c r="H35" i="1"/>
  <c r="H33" i="1"/>
  <c r="H34" i="1"/>
  <c r="H25" i="1"/>
  <c r="H27" i="1"/>
  <c r="H31" i="1"/>
  <c r="H26" i="1"/>
  <c r="H32" i="1"/>
  <c r="H30" i="1"/>
  <c r="H28" i="1"/>
  <c r="H29" i="1"/>
  <c r="H24" i="1"/>
  <c r="H23" i="1"/>
  <c r="H22" i="1"/>
  <c r="H21" i="1"/>
  <c r="H16" i="1"/>
  <c r="H20" i="1"/>
  <c r="H17" i="1"/>
  <c r="H19" i="1"/>
  <c r="H15" i="1"/>
  <c r="H18" i="1"/>
  <c r="H14" i="1"/>
  <c r="H13" i="1"/>
  <c r="T7" i="1"/>
  <c r="T5" i="1"/>
  <c r="T8" i="1"/>
  <c r="T12" i="1"/>
  <c r="T4" i="1"/>
  <c r="T11" i="1"/>
  <c r="T9" i="1"/>
  <c r="T6" i="1"/>
  <c r="T10" i="1"/>
  <c r="T3" i="1"/>
  <c r="R11" i="1"/>
  <c r="R7" i="1"/>
  <c r="R5" i="1"/>
  <c r="R8" i="1"/>
  <c r="R12" i="1"/>
  <c r="R4" i="1"/>
  <c r="R9" i="1"/>
  <c r="R6" i="1"/>
  <c r="R10" i="1"/>
  <c r="R3" i="1"/>
  <c r="M7" i="1"/>
  <c r="M5" i="1"/>
  <c r="M8" i="1"/>
  <c r="M12" i="1"/>
  <c r="M4" i="1"/>
  <c r="M11" i="1"/>
  <c r="M9" i="1"/>
  <c r="M6" i="1"/>
  <c r="M10" i="1"/>
  <c r="M3" i="1"/>
  <c r="H7" i="1"/>
  <c r="H5" i="1"/>
  <c r="H8" i="1"/>
  <c r="H12" i="1"/>
  <c r="H4" i="1"/>
  <c r="H11" i="1"/>
  <c r="H9" i="1"/>
  <c r="I34" i="2"/>
  <c r="I35" i="2"/>
  <c r="H6" i="1"/>
  <c r="H10" i="1"/>
  <c r="H3" i="1"/>
  <c r="U24" i="1" l="1"/>
  <c r="U20" i="1"/>
  <c r="U38" i="1"/>
  <c r="U66" i="1"/>
  <c r="U25" i="1"/>
  <c r="U18" i="1"/>
  <c r="U40" i="1"/>
  <c r="U97" i="1"/>
  <c r="U27" i="1"/>
  <c r="U13" i="1"/>
  <c r="U26" i="1"/>
  <c r="U56" i="1"/>
  <c r="U73" i="1"/>
  <c r="U79" i="1"/>
  <c r="U39" i="1"/>
  <c r="U23" i="1"/>
  <c r="U51" i="1"/>
  <c r="U63" i="1"/>
  <c r="U110" i="1"/>
  <c r="U108" i="1"/>
  <c r="U112" i="1"/>
  <c r="U122" i="1"/>
  <c r="U116" i="1"/>
  <c r="U124" i="1"/>
  <c r="U132" i="1"/>
  <c r="U41" i="1"/>
  <c r="U46" i="1"/>
  <c r="U75" i="1"/>
  <c r="U43" i="1"/>
  <c r="U21" i="1"/>
  <c r="U45" i="1"/>
  <c r="U50" i="1"/>
  <c r="U76" i="1"/>
  <c r="U83" i="1"/>
  <c r="U120" i="1"/>
  <c r="U31" i="1"/>
  <c r="U10" i="1"/>
  <c r="U99" i="1"/>
  <c r="U19" i="1"/>
  <c r="U49" i="1"/>
  <c r="U62" i="1"/>
  <c r="U68" i="1"/>
  <c r="U80" i="1"/>
  <c r="U91" i="1"/>
  <c r="U86" i="1"/>
  <c r="U101" i="1"/>
  <c r="U106" i="1"/>
  <c r="U119" i="1"/>
  <c r="U130" i="1"/>
  <c r="U17" i="1"/>
  <c r="U48" i="1"/>
  <c r="U84" i="1"/>
  <c r="U88" i="1"/>
  <c r="U95" i="1"/>
  <c r="U123" i="1"/>
  <c r="U100" i="1"/>
  <c r="U30" i="1"/>
  <c r="U35" i="1"/>
  <c r="U53" i="1"/>
  <c r="U61" i="1"/>
  <c r="U8" i="1"/>
  <c r="U16" i="1"/>
  <c r="U32" i="1"/>
  <c r="U37" i="1"/>
  <c r="U52" i="1"/>
  <c r="U54" i="1"/>
  <c r="U58" i="1"/>
  <c r="U89" i="1"/>
  <c r="U72" i="1"/>
  <c r="U94" i="1"/>
  <c r="U105" i="1"/>
  <c r="U47" i="1"/>
  <c r="U74" i="1"/>
  <c r="U102" i="1"/>
  <c r="U118" i="1"/>
  <c r="U114" i="1"/>
  <c r="U127" i="1"/>
  <c r="U69" i="1"/>
  <c r="U104" i="1"/>
  <c r="U113" i="1"/>
  <c r="U34" i="1"/>
  <c r="U59" i="1"/>
  <c r="U87" i="1"/>
  <c r="U33" i="1"/>
  <c r="U57" i="1"/>
  <c r="U64" i="1"/>
  <c r="U78" i="1"/>
  <c r="U92" i="1"/>
  <c r="U96" i="1"/>
  <c r="U107" i="1"/>
  <c r="U121" i="1"/>
  <c r="U125" i="1"/>
  <c r="U133" i="1"/>
  <c r="U67" i="1"/>
  <c r="U103" i="1"/>
  <c r="U117" i="1"/>
  <c r="U128" i="1"/>
  <c r="U126" i="1"/>
  <c r="U134" i="1"/>
  <c r="U14" i="1"/>
  <c r="U29" i="1"/>
  <c r="U36" i="1"/>
  <c r="U71" i="1"/>
  <c r="U82" i="1"/>
  <c r="U28" i="1"/>
  <c r="U44" i="1"/>
  <c r="U15" i="1"/>
  <c r="U60" i="1"/>
  <c r="U65" i="1"/>
  <c r="U81" i="1"/>
  <c r="U85" i="1"/>
  <c r="U93" i="1"/>
  <c r="U98" i="1"/>
  <c r="U111" i="1"/>
  <c r="U115" i="1"/>
  <c r="U131" i="1"/>
  <c r="U129" i="1"/>
  <c r="U55" i="1"/>
  <c r="U70" i="1"/>
  <c r="U109" i="1"/>
  <c r="U5" i="1"/>
  <c r="U12" i="1"/>
  <c r="U9" i="1"/>
  <c r="U11" i="1"/>
  <c r="U4" i="1"/>
  <c r="U6" i="1"/>
  <c r="U7" i="1"/>
  <c r="U3" i="1"/>
  <c r="M90" i="1"/>
  <c r="U90" i="1" s="1"/>
  <c r="M77" i="1"/>
  <c r="U77" i="1" s="1"/>
</calcChain>
</file>

<file path=xl/sharedStrings.xml><?xml version="1.0" encoding="utf-8"?>
<sst xmlns="http://schemas.openxmlformats.org/spreadsheetml/2006/main" count="2808" uniqueCount="162">
  <si>
    <t>Jugador</t>
  </si>
  <si>
    <t>Partidos</t>
  </si>
  <si>
    <t>Rating</t>
  </si>
  <si>
    <t>Competencia</t>
  </si>
  <si>
    <t>Rating total</t>
  </si>
  <si>
    <t>Temporada</t>
  </si>
  <si>
    <t>2009/10</t>
  </si>
  <si>
    <t>Lionel Messi</t>
  </si>
  <si>
    <t>Cristiano Ronaldo</t>
  </si>
  <si>
    <t>La Liga</t>
  </si>
  <si>
    <t>Plataforma</t>
  </si>
  <si>
    <t>WhoScored</t>
  </si>
  <si>
    <t>Posición</t>
  </si>
  <si>
    <t>Votos prensa</t>
  </si>
  <si>
    <t>Votos capitanes</t>
  </si>
  <si>
    <t>Votos entrenadores</t>
  </si>
  <si>
    <t>Total votos</t>
  </si>
  <si>
    <t>Andrés Iniesta</t>
  </si>
  <si>
    <t>Xavi Hernández</t>
  </si>
  <si>
    <t>Wesley Sneijder</t>
  </si>
  <si>
    <t>Diego Forlán</t>
  </si>
  <si>
    <t>Iker Casillas</t>
  </si>
  <si>
    <t>David Villa</t>
  </si>
  <si>
    <t>Didier Drogba</t>
  </si>
  <si>
    <t>Xabi Alonso</t>
  </si>
  <si>
    <t>Fecha de entrega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</si>
  <si>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</si>
  <si>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</si>
  <si>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</si>
  <si>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</si>
  <si>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</si>
  <si>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</si>
  <si>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</si>
  <si>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</si>
  <si>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</si>
  <si>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</si>
  <si>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14,48 %</t>
  </si>
  <si>
    <t>7,61 %</t>
  </si>
  <si>
    <t>3,92 %</t>
  </si>
  <si>
    <t>2,90 %</t>
  </si>
  <si>
    <t>2,25 %</t>
  </si>
  <si>
    <t>1,68 %</t>
  </si>
  <si>
    <t>1,52 %</t>
  </si>
  <si>
    <t>-</t>
  </si>
  <si>
    <t>Serie A</t>
  </si>
  <si>
    <t>Posición*</t>
  </si>
  <si>
    <t>Premier League</t>
  </si>
  <si>
    <t>Champions League</t>
  </si>
  <si>
    <t>World Cup</t>
  </si>
  <si>
    <t>Competencia**</t>
  </si>
  <si>
    <t>Total Partidos</t>
  </si>
  <si>
    <t>Total Rating</t>
  </si>
  <si>
    <t>Posición TR</t>
  </si>
  <si>
    <t>Posición BD</t>
  </si>
  <si>
    <t>2010/11</t>
  </si>
  <si>
    <t>Wayne Rooney</t>
  </si>
  <si>
    <t>Luis Suárez</t>
  </si>
  <si>
    <t>Samuel Eto'o</t>
  </si>
  <si>
    <t>Neymar</t>
  </si>
  <si>
    <t>1,12 %</t>
  </si>
  <si>
    <t>Brasileirao</t>
  </si>
  <si>
    <t>Consideraciones generales</t>
  </si>
  <si>
    <t>Consideraciones particulares</t>
  </si>
  <si>
    <t>Radamel Falcao</t>
  </si>
  <si>
    <t>Andrea Pirlo</t>
  </si>
  <si>
    <t>Robin Van Persie</t>
  </si>
  <si>
    <t>Zlatan Ibrahimovic</t>
  </si>
  <si>
    <t>2011/12</t>
  </si>
  <si>
    <t>1) No se considera la participación de David Villa en la Europa League 2010 porque no habían puntajes.</t>
  </si>
  <si>
    <t>*En competencia por promedio de rating.</t>
  </si>
  <si>
    <t>Copa América</t>
  </si>
  <si>
    <t>5) No se considera la participación de Radamel Falcao en la Europa League 2012 porque no habían puntajes.</t>
  </si>
  <si>
    <t>4) No se considera la participación de Lionel Messi, Luis Suárez, Diego Forlán y Neymar en la Copa América 2011 porque no habían puntajes.</t>
  </si>
  <si>
    <t>6) No se considera la participación de Didier Drogba en la Copa Africa de Naciones 2012 porque no habían puntajes.</t>
  </si>
  <si>
    <t xml:space="preserve">2) No se considera la participación de Luis Suárez en la Eredivisie en el año 2011 porque no habían puntajes. </t>
  </si>
  <si>
    <t>3) No se considera la participación de Neymar en el Brasileirao ni en la Libertadores 2011 porque no habían puntajes.</t>
  </si>
  <si>
    <t>Eurocopa</t>
  </si>
  <si>
    <t>Franck Ribéry</t>
  </si>
  <si>
    <t>Arjen Robben</t>
  </si>
  <si>
    <t>Gareth Bale</t>
  </si>
  <si>
    <t>2012/13</t>
  </si>
  <si>
    <t>Bundesliga</t>
  </si>
  <si>
    <t>Ligue 1</t>
  </si>
  <si>
    <t>Europa League</t>
  </si>
  <si>
    <t>Manuel Neuer</t>
  </si>
  <si>
    <t>Thomas Muller</t>
  </si>
  <si>
    <t>Philipp Lahm</t>
  </si>
  <si>
    <t>James Rodríguez</t>
  </si>
  <si>
    <t>Toni Kroos</t>
  </si>
  <si>
    <t>Ángel Di María</t>
  </si>
  <si>
    <t>2013/14</t>
  </si>
  <si>
    <t>2014/15</t>
  </si>
  <si>
    <t>Robert Lewandowski</t>
  </si>
  <si>
    <t>Eden Hazard</t>
  </si>
  <si>
    <t>Alexis Sánchez</t>
  </si>
  <si>
    <t>2015/16</t>
  </si>
  <si>
    <t>Antoine Griezmann</t>
  </si>
  <si>
    <t>Riyad Mahrez</t>
  </si>
  <si>
    <t>Jamie Vardy</t>
  </si>
  <si>
    <t>Gianluigi Buffon</t>
  </si>
  <si>
    <t>Pepe</t>
  </si>
  <si>
    <t>** Datos de Sofascore porque Whoscored no tiene puntajes para el Mundial 2010. Tampoco tiene para las Copas América 2016 y 2021.</t>
  </si>
  <si>
    <t>2016/17</t>
  </si>
  <si>
    <t>Luka Modric</t>
  </si>
  <si>
    <t>Sergio Ramos</t>
  </si>
  <si>
    <t>Kylian Mbappé</t>
  </si>
  <si>
    <t xml:space="preserve">N'Golo Kanté </t>
  </si>
  <si>
    <t>Harry Kane</t>
  </si>
  <si>
    <t>2017/18</t>
  </si>
  <si>
    <t>Mohamed Salah</t>
  </si>
  <si>
    <t>Raphael Varane</t>
  </si>
  <si>
    <t>Kevin De Bruyne</t>
  </si>
  <si>
    <t>Champions League/UEL</t>
  </si>
  <si>
    <t>140/5</t>
  </si>
  <si>
    <t>2018/19</t>
  </si>
  <si>
    <t>Virgil Van Dijk</t>
  </si>
  <si>
    <t>Sadio Mané</t>
  </si>
  <si>
    <t>Alisson</t>
  </si>
  <si>
    <t>Bernardo Silva</t>
  </si>
  <si>
    <t>Nations League</t>
  </si>
  <si>
    <t>Copa África</t>
  </si>
  <si>
    <t>2020/21</t>
  </si>
  <si>
    <t>Jorginho</t>
  </si>
  <si>
    <t>Karim Benzema</t>
  </si>
  <si>
    <t>Gianluigi Donnarumma</t>
  </si>
  <si>
    <t>2021/22</t>
  </si>
  <si>
    <t>2022/23</t>
  </si>
  <si>
    <t>2019/20</t>
  </si>
  <si>
    <t>Thiago Alcántara</t>
  </si>
  <si>
    <t>Thibaut Courtois</t>
  </si>
  <si>
    <t>Vinícius Júnior</t>
  </si>
  <si>
    <t>Erling Haaland</t>
  </si>
  <si>
    <t>7) No se considera la participación de Neymar en el Brasileirao ni en la Libertadores 2013 porque no habían puntajes.</t>
  </si>
  <si>
    <t xml:space="preserve">*** No se conideran partidos oficiales y amistosos jugados con la selección fuera de las competencias detalladas porque Whoscored no da puntaje. </t>
  </si>
  <si>
    <t xml:space="preserve">Por ejemplo partidos de eliminatorias para Mundiales o Eurocopa no son tomados en cuenta. </t>
  </si>
  <si>
    <t>Veces</t>
  </si>
  <si>
    <t>Ediciones</t>
  </si>
  <si>
    <t>2015/16, 2017/18</t>
  </si>
  <si>
    <t>2006/07</t>
  </si>
  <si>
    <t>2007/08</t>
  </si>
  <si>
    <t>2008/09</t>
  </si>
  <si>
    <t>Kaká</t>
  </si>
  <si>
    <t>Cesc Fabregas</t>
  </si>
  <si>
    <t>Robinho</t>
  </si>
  <si>
    <t>Francesco Totti</t>
  </si>
  <si>
    <t>Fernando Torres</t>
  </si>
  <si>
    <t>Andrei Arshavin</t>
  </si>
  <si>
    <t>Steven Gerrard</t>
  </si>
  <si>
    <t>Ruud Van Nistelrooy</t>
  </si>
  <si>
    <t>2007/08, 2012/13, 2013/14, 2015/16, 2016/17</t>
  </si>
  <si>
    <t>2006/07, 2008/09, 2010/11, 2011/12, 2014/15, 2017/18</t>
  </si>
  <si>
    <t>2008/09, 2009/10, 2010/11, 2011/12, 2014/15, 2018/19, 2020/21</t>
  </si>
  <si>
    <t>2014/15, 2016/17</t>
  </si>
  <si>
    <t>2008/09, 2009/10, 2010/11</t>
  </si>
  <si>
    <t>2006/07, 2008/09, 2009/10, 2010/11, 2011/12, 2012/13, 2013/14, 2014/15, 2017/18</t>
  </si>
  <si>
    <t>2016/17, 2018/19, 2020/21</t>
  </si>
  <si>
    <t>2014/15, 2017/18</t>
  </si>
  <si>
    <t>2007/08, 2016/17</t>
  </si>
  <si>
    <t>2008/09, 2009/10, 2010/11, 2011/12, 2012/13, 2013/14, 2014/15, 2015/16, 2017/18, 2018/19, 2019/2020, 2020/21</t>
  </si>
  <si>
    <t>2015/16, 2019/2020</t>
  </si>
  <si>
    <t>2020/21, 2021/2022</t>
  </si>
  <si>
    <t>**** No se conideran partidos oficiales de Copas y Supercopas 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</si>
</sst>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0" fillId="0" borderId="0" xfId="1" applyNumberFormat="1" applyFont="1" applyBorder="1" applyAlignment="1">
      <alignment horizontal="left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0" fontId="2" fillId="0" borderId="0" xfId="0" applyFont="1"/>
    <xf numFmtId="164" fontId="0" fillId="0" borderId="1" xfId="1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B128-67E2-46DB-80E0-FFA05B1623C1}">
  <dimension ref="B2:Y144"/>
  <sheetViews>
    <sheetView showGridLines="0" topLeftCell="A121" zoomScaleNormal="100" workbookViewId="0">
      <selection activeCell="J90" sqref="J90"/>
    </sheetView>
  </sheetViews>
  <sheetFormatPr baseColWidth="10" defaultRowHeight="15" x14ac:dyDescent="0.25"/>
  <cols>
    <col min="1" max="1" width="4.28515625" customWidth="1"/>
    <col min="2" max="2" width="16.7109375" bestFit="1" customWidth="1"/>
    <col min="3" max="3" width="16.7109375" customWidth="1"/>
    <col min="4" max="4" width="21.5703125" bestFit="1" customWidth="1"/>
    <col min="5" max="5" width="17.28515625" bestFit="1" customWidth="1"/>
    <col min="6" max="6" width="12.85546875" bestFit="1" customWidth="1"/>
    <col min="8" max="8" width="15.7109375" bestFit="1" customWidth="1"/>
    <col min="9" max="9" width="14" bestFit="1" customWidth="1"/>
    <col min="10" max="10" width="21.85546875" bestFit="1" customWidth="1"/>
    <col min="11" max="11" width="12.85546875" bestFit="1" customWidth="1"/>
    <col min="13" max="13" width="15.7109375" bestFit="1" customWidth="1"/>
    <col min="14" max="14" width="14" bestFit="1" customWidth="1"/>
    <col min="15" max="15" width="19.28515625" bestFit="1" customWidth="1"/>
    <col min="16" max="16" width="12.85546875" bestFit="1" customWidth="1"/>
    <col min="18" max="18" width="15.7109375" bestFit="1" customWidth="1"/>
    <col min="19" max="19" width="14" bestFit="1" customWidth="1"/>
    <col min="20" max="20" width="17.7109375" bestFit="1" customWidth="1"/>
    <col min="21" max="21" width="16" bestFit="1" customWidth="1"/>
    <col min="22" max="22" width="15.5703125" bestFit="1" customWidth="1"/>
    <col min="23" max="23" width="15.85546875" bestFit="1" customWidth="1"/>
  </cols>
  <sheetData>
    <row r="2" spans="2:25" x14ac:dyDescent="0.25">
      <c r="B2" s="3" t="s">
        <v>5</v>
      </c>
      <c r="C2" s="3" t="s">
        <v>10</v>
      </c>
      <c r="D2" s="3" t="s">
        <v>0</v>
      </c>
      <c r="E2" s="3" t="s">
        <v>3</v>
      </c>
      <c r="F2" s="3" t="s">
        <v>1</v>
      </c>
      <c r="G2" s="3" t="s">
        <v>2</v>
      </c>
      <c r="H2" s="3" t="s">
        <v>4</v>
      </c>
      <c r="I2" s="3" t="s">
        <v>45</v>
      </c>
      <c r="J2" s="3" t="s">
        <v>3</v>
      </c>
      <c r="K2" s="3" t="s">
        <v>1</v>
      </c>
      <c r="L2" s="3" t="s">
        <v>2</v>
      </c>
      <c r="M2" s="3" t="s">
        <v>4</v>
      </c>
      <c r="N2" s="3" t="s">
        <v>45</v>
      </c>
      <c r="O2" s="3" t="s">
        <v>49</v>
      </c>
      <c r="P2" s="3" t="s">
        <v>1</v>
      </c>
      <c r="Q2" s="3" t="s">
        <v>2</v>
      </c>
      <c r="R2" s="3" t="s">
        <v>4</v>
      </c>
      <c r="S2" s="3" t="s">
        <v>45</v>
      </c>
      <c r="T2" s="3" t="s">
        <v>50</v>
      </c>
      <c r="U2" s="3" t="s">
        <v>51</v>
      </c>
      <c r="V2" s="3" t="s">
        <v>52</v>
      </c>
      <c r="W2" s="3" t="s">
        <v>53</v>
      </c>
      <c r="Y2" s="14" t="s">
        <v>61</v>
      </c>
    </row>
    <row r="3" spans="2:25" x14ac:dyDescent="0.25">
      <c r="B3" s="1" t="s">
        <v>6</v>
      </c>
      <c r="C3" s="1" t="s">
        <v>11</v>
      </c>
      <c r="D3" s="2" t="s">
        <v>7</v>
      </c>
      <c r="E3" s="1" t="s">
        <v>9</v>
      </c>
      <c r="F3" s="1">
        <v>30</v>
      </c>
      <c r="G3" s="5">
        <v>8.67</v>
      </c>
      <c r="H3" s="5">
        <f t="shared" ref="H3:H34" si="0">F3*G3</f>
        <v>260.10000000000002</v>
      </c>
      <c r="I3" s="1">
        <v>1</v>
      </c>
      <c r="J3" s="1" t="s">
        <v>47</v>
      </c>
      <c r="K3" s="1">
        <v>10</v>
      </c>
      <c r="L3" s="5">
        <v>8.44</v>
      </c>
      <c r="M3" s="5">
        <f t="shared" ref="M3:M34" si="1">K3*L3</f>
        <v>84.399999999999991</v>
      </c>
      <c r="N3" s="1">
        <v>2</v>
      </c>
      <c r="O3" s="1" t="s">
        <v>48</v>
      </c>
      <c r="P3" s="1">
        <v>5</v>
      </c>
      <c r="Q3" s="5">
        <v>7.96</v>
      </c>
      <c r="R3" s="5">
        <f t="shared" ref="R3:R12" si="2">P3*Q3</f>
        <v>39.799999999999997</v>
      </c>
      <c r="S3" s="15">
        <v>1</v>
      </c>
      <c r="T3" s="1">
        <f t="shared" ref="T3:T12" si="3">SUM(F3+K3+P3)</f>
        <v>45</v>
      </c>
      <c r="U3" s="5">
        <f t="shared" ref="U3:U21" si="4">(H3+M3+R3)/T3</f>
        <v>8.5400000000000009</v>
      </c>
      <c r="V3" s="1">
        <v>1</v>
      </c>
      <c r="W3" s="1">
        <v>1</v>
      </c>
      <c r="X3" s="8"/>
      <c r="Y3" s="7" t="s">
        <v>69</v>
      </c>
    </row>
    <row r="4" spans="2:25" x14ac:dyDescent="0.25">
      <c r="B4" s="1" t="s">
        <v>6</v>
      </c>
      <c r="C4" s="1" t="s">
        <v>11</v>
      </c>
      <c r="D4" s="2" t="s">
        <v>8</v>
      </c>
      <c r="E4" s="1" t="s">
        <v>9</v>
      </c>
      <c r="F4" s="1">
        <v>28</v>
      </c>
      <c r="G4" s="5">
        <v>8.5399999999999991</v>
      </c>
      <c r="H4" s="5">
        <f t="shared" si="0"/>
        <v>239.11999999999998</v>
      </c>
      <c r="I4" s="1">
        <v>2</v>
      </c>
      <c r="J4" s="1" t="s">
        <v>47</v>
      </c>
      <c r="K4" s="1">
        <v>5</v>
      </c>
      <c r="L4" s="5">
        <v>8.4700000000000006</v>
      </c>
      <c r="M4" s="5">
        <f t="shared" si="1"/>
        <v>42.35</v>
      </c>
      <c r="N4" s="1">
        <v>1</v>
      </c>
      <c r="O4" s="1" t="s">
        <v>48</v>
      </c>
      <c r="P4" s="1">
        <v>4</v>
      </c>
      <c r="Q4" s="5">
        <v>7.38</v>
      </c>
      <c r="R4" s="5">
        <f t="shared" si="2"/>
        <v>29.52</v>
      </c>
      <c r="S4" s="16">
        <v>44</v>
      </c>
      <c r="T4" s="1">
        <f t="shared" si="3"/>
        <v>37</v>
      </c>
      <c r="U4" s="5">
        <f t="shared" si="4"/>
        <v>8.4051351351351347</v>
      </c>
      <c r="V4" s="1">
        <v>2</v>
      </c>
      <c r="W4" s="1">
        <v>6</v>
      </c>
      <c r="X4" s="8"/>
      <c r="Y4" s="11" t="s">
        <v>101</v>
      </c>
    </row>
    <row r="5" spans="2:25" x14ac:dyDescent="0.25">
      <c r="B5" s="1" t="s">
        <v>6</v>
      </c>
      <c r="C5" s="1" t="s">
        <v>11</v>
      </c>
      <c r="D5" s="2" t="s">
        <v>23</v>
      </c>
      <c r="E5" s="1" t="s">
        <v>46</v>
      </c>
      <c r="F5" s="1">
        <v>31</v>
      </c>
      <c r="G5" s="5">
        <v>8.32</v>
      </c>
      <c r="H5" s="5">
        <f t="shared" si="0"/>
        <v>257.92</v>
      </c>
      <c r="I5" s="1">
        <v>1</v>
      </c>
      <c r="J5" s="1" t="s">
        <v>47</v>
      </c>
      <c r="K5" s="1">
        <v>5</v>
      </c>
      <c r="L5" s="5">
        <v>7.38</v>
      </c>
      <c r="M5" s="5">
        <f t="shared" si="1"/>
        <v>36.9</v>
      </c>
      <c r="N5" s="1">
        <v>57</v>
      </c>
      <c r="O5" s="1" t="s">
        <v>48</v>
      </c>
      <c r="P5" s="1">
        <v>3</v>
      </c>
      <c r="Q5" s="5">
        <v>7</v>
      </c>
      <c r="R5" s="5">
        <f t="shared" si="2"/>
        <v>21</v>
      </c>
      <c r="S5" s="9">
        <v>0</v>
      </c>
      <c r="T5" s="1">
        <f t="shared" si="3"/>
        <v>39</v>
      </c>
      <c r="U5" s="5">
        <f t="shared" si="4"/>
        <v>8.097948717948718</v>
      </c>
      <c r="V5" s="1">
        <v>3</v>
      </c>
      <c r="W5" s="1">
        <v>9</v>
      </c>
      <c r="X5" s="8"/>
      <c r="Y5" s="11" t="s">
        <v>133</v>
      </c>
    </row>
    <row r="6" spans="2:25" x14ac:dyDescent="0.25">
      <c r="B6" s="1" t="s">
        <v>6</v>
      </c>
      <c r="C6" s="1" t="s">
        <v>11</v>
      </c>
      <c r="D6" s="4" t="s">
        <v>18</v>
      </c>
      <c r="E6" s="1" t="s">
        <v>9</v>
      </c>
      <c r="F6" s="1">
        <v>31</v>
      </c>
      <c r="G6" s="5">
        <v>7.67</v>
      </c>
      <c r="H6" s="5">
        <f t="shared" si="0"/>
        <v>237.77</v>
      </c>
      <c r="I6" s="1">
        <v>8</v>
      </c>
      <c r="J6" s="1" t="s">
        <v>47</v>
      </c>
      <c r="K6" s="1">
        <v>10</v>
      </c>
      <c r="L6" s="5">
        <v>7.9</v>
      </c>
      <c r="M6" s="5">
        <f t="shared" si="1"/>
        <v>79</v>
      </c>
      <c r="N6" s="1">
        <v>9</v>
      </c>
      <c r="O6" s="1" t="s">
        <v>48</v>
      </c>
      <c r="P6" s="1">
        <v>7</v>
      </c>
      <c r="Q6" s="5">
        <v>7.81</v>
      </c>
      <c r="R6" s="5">
        <f t="shared" si="2"/>
        <v>54.669999999999995</v>
      </c>
      <c r="S6" s="16">
        <v>4</v>
      </c>
      <c r="T6" s="1">
        <f t="shared" si="3"/>
        <v>48</v>
      </c>
      <c r="U6" s="5">
        <f t="shared" si="4"/>
        <v>7.7383333333333333</v>
      </c>
      <c r="V6" s="1">
        <v>4</v>
      </c>
      <c r="W6" s="1">
        <v>3</v>
      </c>
      <c r="X6" s="8"/>
      <c r="Y6" s="11" t="s">
        <v>134</v>
      </c>
    </row>
    <row r="7" spans="2:25" x14ac:dyDescent="0.25">
      <c r="B7" s="1" t="s">
        <v>6</v>
      </c>
      <c r="C7" s="1" t="s">
        <v>11</v>
      </c>
      <c r="D7" s="2" t="s">
        <v>24</v>
      </c>
      <c r="E7" s="1" t="s">
        <v>9</v>
      </c>
      <c r="F7" s="1">
        <v>34</v>
      </c>
      <c r="G7" s="5">
        <v>7.58</v>
      </c>
      <c r="H7" s="5">
        <f t="shared" si="0"/>
        <v>257.72000000000003</v>
      </c>
      <c r="I7" s="1">
        <v>9</v>
      </c>
      <c r="J7" s="1" t="s">
        <v>47</v>
      </c>
      <c r="K7" s="1">
        <v>7</v>
      </c>
      <c r="L7" s="5">
        <v>7.76</v>
      </c>
      <c r="M7" s="5">
        <f t="shared" si="1"/>
        <v>54.32</v>
      </c>
      <c r="N7" s="1">
        <v>14</v>
      </c>
      <c r="O7" s="1" t="s">
        <v>48</v>
      </c>
      <c r="P7" s="1">
        <v>7</v>
      </c>
      <c r="Q7" s="5">
        <v>7.44</v>
      </c>
      <c r="R7" s="5">
        <f t="shared" si="2"/>
        <v>52.080000000000005</v>
      </c>
      <c r="S7" s="16">
        <v>29</v>
      </c>
      <c r="T7" s="1">
        <f t="shared" si="3"/>
        <v>48</v>
      </c>
      <c r="U7" s="5">
        <f t="shared" si="4"/>
        <v>7.5858333333333334</v>
      </c>
      <c r="V7" s="1">
        <v>5</v>
      </c>
      <c r="W7" s="1">
        <v>10</v>
      </c>
      <c r="X7" s="8"/>
      <c r="Y7" s="11" t="s">
        <v>161</v>
      </c>
    </row>
    <row r="8" spans="2:25" x14ac:dyDescent="0.25">
      <c r="B8" s="1" t="s">
        <v>6</v>
      </c>
      <c r="C8" s="1" t="s">
        <v>11</v>
      </c>
      <c r="D8" s="2" t="s">
        <v>22</v>
      </c>
      <c r="E8" s="1" t="s">
        <v>9</v>
      </c>
      <c r="F8" s="1">
        <v>31</v>
      </c>
      <c r="G8" s="5">
        <v>7.51</v>
      </c>
      <c r="H8" s="5">
        <f t="shared" si="0"/>
        <v>232.81</v>
      </c>
      <c r="I8" s="1">
        <v>11</v>
      </c>
      <c r="J8" s="1" t="s">
        <v>47</v>
      </c>
      <c r="K8" s="10">
        <v>0</v>
      </c>
      <c r="L8" s="5">
        <v>0</v>
      </c>
      <c r="M8" s="5">
        <f t="shared" si="1"/>
        <v>0</v>
      </c>
      <c r="N8" s="9">
        <v>0</v>
      </c>
      <c r="O8" s="1" t="s">
        <v>48</v>
      </c>
      <c r="P8" s="1">
        <v>7</v>
      </c>
      <c r="Q8" s="5">
        <v>7.56</v>
      </c>
      <c r="R8" s="5">
        <f t="shared" si="2"/>
        <v>52.919999999999995</v>
      </c>
      <c r="S8" s="16">
        <v>17</v>
      </c>
      <c r="T8" s="1">
        <f t="shared" si="3"/>
        <v>38</v>
      </c>
      <c r="U8" s="5">
        <f t="shared" si="4"/>
        <v>7.5192105263157902</v>
      </c>
      <c r="V8" s="1">
        <v>6</v>
      </c>
      <c r="W8" s="1">
        <v>8</v>
      </c>
      <c r="X8" s="8"/>
      <c r="Y8" s="11"/>
    </row>
    <row r="9" spans="2:25" x14ac:dyDescent="0.25">
      <c r="B9" s="1" t="s">
        <v>6</v>
      </c>
      <c r="C9" s="1" t="s">
        <v>11</v>
      </c>
      <c r="D9" s="2" t="s">
        <v>19</v>
      </c>
      <c r="E9" s="1" t="s">
        <v>44</v>
      </c>
      <c r="F9" s="1">
        <v>24</v>
      </c>
      <c r="G9" s="5">
        <v>7.31</v>
      </c>
      <c r="H9" s="5">
        <f t="shared" si="0"/>
        <v>175.44</v>
      </c>
      <c r="I9" s="1">
        <v>25</v>
      </c>
      <c r="J9" s="1" t="s">
        <v>47</v>
      </c>
      <c r="K9" s="1">
        <v>11</v>
      </c>
      <c r="L9" s="5">
        <v>7.43</v>
      </c>
      <c r="M9" s="5">
        <f t="shared" si="1"/>
        <v>81.72999999999999</v>
      </c>
      <c r="N9" s="1">
        <v>49</v>
      </c>
      <c r="O9" s="1" t="s">
        <v>48</v>
      </c>
      <c r="P9" s="1">
        <v>7</v>
      </c>
      <c r="Q9" s="5">
        <v>7.59</v>
      </c>
      <c r="R9" s="5">
        <f t="shared" si="2"/>
        <v>53.129999999999995</v>
      </c>
      <c r="S9" s="16">
        <v>15</v>
      </c>
      <c r="T9" s="1">
        <f t="shared" si="3"/>
        <v>42</v>
      </c>
      <c r="U9" s="5">
        <f t="shared" si="4"/>
        <v>7.3880952380952367</v>
      </c>
      <c r="V9" s="1">
        <v>7</v>
      </c>
      <c r="W9" s="1">
        <v>4</v>
      </c>
      <c r="X9" s="8"/>
      <c r="Y9" s="14" t="s">
        <v>62</v>
      </c>
    </row>
    <row r="10" spans="2:25" x14ac:dyDescent="0.25">
      <c r="B10" s="1" t="s">
        <v>6</v>
      </c>
      <c r="C10" s="1" t="s">
        <v>11</v>
      </c>
      <c r="D10" s="2" t="s">
        <v>17</v>
      </c>
      <c r="E10" s="1" t="s">
        <v>9</v>
      </c>
      <c r="F10" s="1">
        <v>20</v>
      </c>
      <c r="G10" s="5">
        <v>7.33</v>
      </c>
      <c r="H10" s="5">
        <f t="shared" si="0"/>
        <v>146.6</v>
      </c>
      <c r="I10" s="1">
        <v>21</v>
      </c>
      <c r="J10" s="1" t="s">
        <v>47</v>
      </c>
      <c r="K10" s="1">
        <v>6</v>
      </c>
      <c r="L10" s="5">
        <v>6.94</v>
      </c>
      <c r="M10" s="5">
        <f t="shared" si="1"/>
        <v>41.64</v>
      </c>
      <c r="N10" s="1">
        <v>205</v>
      </c>
      <c r="O10" s="1" t="s">
        <v>48</v>
      </c>
      <c r="P10" s="1">
        <v>6</v>
      </c>
      <c r="Q10" s="5">
        <v>7.18</v>
      </c>
      <c r="R10" s="5">
        <f t="shared" si="2"/>
        <v>43.08</v>
      </c>
      <c r="S10" s="9">
        <v>0</v>
      </c>
      <c r="T10" s="1">
        <f t="shared" si="3"/>
        <v>32</v>
      </c>
      <c r="U10" s="5">
        <f t="shared" si="4"/>
        <v>7.2287499999999998</v>
      </c>
      <c r="V10" s="1">
        <v>8</v>
      </c>
      <c r="W10" s="1">
        <v>2</v>
      </c>
      <c r="X10" s="8"/>
      <c r="Y10" s="11" t="s">
        <v>68</v>
      </c>
    </row>
    <row r="11" spans="2:25" x14ac:dyDescent="0.25">
      <c r="B11" s="1" t="s">
        <v>6</v>
      </c>
      <c r="C11" s="1" t="s">
        <v>11</v>
      </c>
      <c r="D11" s="2" t="s">
        <v>20</v>
      </c>
      <c r="E11" s="1" t="s">
        <v>9</v>
      </c>
      <c r="F11" s="1">
        <v>30</v>
      </c>
      <c r="G11" s="5">
        <v>7.2</v>
      </c>
      <c r="H11" s="5">
        <f t="shared" si="0"/>
        <v>216</v>
      </c>
      <c r="I11" s="1">
        <v>42</v>
      </c>
      <c r="J11" s="1" t="s">
        <v>47</v>
      </c>
      <c r="K11" s="1">
        <v>6</v>
      </c>
      <c r="L11" s="5">
        <v>6.76</v>
      </c>
      <c r="M11" s="5">
        <f t="shared" si="1"/>
        <v>40.56</v>
      </c>
      <c r="N11" s="1">
        <v>284</v>
      </c>
      <c r="O11" s="1" t="s">
        <v>48</v>
      </c>
      <c r="P11" s="1">
        <v>7</v>
      </c>
      <c r="Q11" s="5">
        <v>7.73</v>
      </c>
      <c r="R11" s="5">
        <f t="shared" si="2"/>
        <v>54.11</v>
      </c>
      <c r="S11" s="16">
        <v>10</v>
      </c>
      <c r="T11" s="1">
        <f t="shared" si="3"/>
        <v>43</v>
      </c>
      <c r="U11" s="5">
        <f t="shared" si="4"/>
        <v>7.224883720930233</v>
      </c>
      <c r="V11" s="1">
        <v>9</v>
      </c>
      <c r="W11" s="1">
        <v>5</v>
      </c>
      <c r="X11" s="8"/>
      <c r="Y11" s="11" t="s">
        <v>74</v>
      </c>
    </row>
    <row r="12" spans="2:25" x14ac:dyDescent="0.25">
      <c r="B12" s="1" t="s">
        <v>6</v>
      </c>
      <c r="C12" s="1" t="s">
        <v>11</v>
      </c>
      <c r="D12" s="2" t="s">
        <v>21</v>
      </c>
      <c r="E12" s="1" t="s">
        <v>9</v>
      </c>
      <c r="F12" s="1">
        <v>38</v>
      </c>
      <c r="G12" s="5">
        <v>6.86</v>
      </c>
      <c r="H12" s="5">
        <f t="shared" si="0"/>
        <v>260.68</v>
      </c>
      <c r="I12" s="1">
        <v>156</v>
      </c>
      <c r="J12" s="1" t="s">
        <v>47</v>
      </c>
      <c r="K12" s="1">
        <v>8</v>
      </c>
      <c r="L12" s="5">
        <v>6.31</v>
      </c>
      <c r="M12" s="5">
        <f t="shared" si="1"/>
        <v>50.48</v>
      </c>
      <c r="N12" s="1">
        <v>438</v>
      </c>
      <c r="O12" s="1" t="s">
        <v>48</v>
      </c>
      <c r="P12" s="1">
        <v>7</v>
      </c>
      <c r="Q12" s="5">
        <v>7.37</v>
      </c>
      <c r="R12" s="5">
        <f t="shared" si="2"/>
        <v>51.59</v>
      </c>
      <c r="S12" s="16">
        <v>46</v>
      </c>
      <c r="T12" s="1">
        <f t="shared" si="3"/>
        <v>53</v>
      </c>
      <c r="U12" s="5">
        <f t="shared" si="4"/>
        <v>6.8443396226415096</v>
      </c>
      <c r="V12" s="1">
        <v>10</v>
      </c>
      <c r="W12" s="1">
        <v>7</v>
      </c>
      <c r="X12" s="8"/>
      <c r="Y12" s="11" t="s">
        <v>75</v>
      </c>
    </row>
    <row r="13" spans="2:25" x14ac:dyDescent="0.25">
      <c r="B13" s="1" t="s">
        <v>54</v>
      </c>
      <c r="C13" s="1" t="s">
        <v>11</v>
      </c>
      <c r="D13" s="2" t="s">
        <v>7</v>
      </c>
      <c r="E13" s="1" t="s">
        <v>9</v>
      </c>
      <c r="F13" s="1">
        <v>31</v>
      </c>
      <c r="G13" s="5">
        <v>8.76</v>
      </c>
      <c r="H13" s="5">
        <f t="shared" si="0"/>
        <v>271.56</v>
      </c>
      <c r="I13" s="1">
        <v>1</v>
      </c>
      <c r="J13" s="1" t="s">
        <v>47</v>
      </c>
      <c r="K13" s="1">
        <v>11</v>
      </c>
      <c r="L13" s="5">
        <v>8.8699999999999992</v>
      </c>
      <c r="M13" s="5">
        <f t="shared" si="1"/>
        <v>97.57</v>
      </c>
      <c r="N13" s="1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">
        <f t="shared" ref="T13:T22" si="5">SUM(F13+K13)</f>
        <v>42</v>
      </c>
      <c r="U13" s="5">
        <f t="shared" si="4"/>
        <v>8.7888095238095243</v>
      </c>
      <c r="V13" s="1">
        <v>1</v>
      </c>
      <c r="W13" s="1">
        <v>1</v>
      </c>
      <c r="X13" s="8"/>
      <c r="Y13" s="11" t="s">
        <v>72</v>
      </c>
    </row>
    <row r="14" spans="2:25" x14ac:dyDescent="0.25">
      <c r="B14" s="1" t="s">
        <v>54</v>
      </c>
      <c r="C14" s="1" t="s">
        <v>11</v>
      </c>
      <c r="D14" s="2" t="s">
        <v>8</v>
      </c>
      <c r="E14" s="1" t="s">
        <v>9</v>
      </c>
      <c r="F14" s="1">
        <v>32</v>
      </c>
      <c r="G14" s="5">
        <v>8.35</v>
      </c>
      <c r="H14" s="5">
        <f t="shared" si="0"/>
        <v>267.2</v>
      </c>
      <c r="I14" s="1">
        <v>2</v>
      </c>
      <c r="J14" s="1" t="s">
        <v>47</v>
      </c>
      <c r="K14" s="1">
        <v>12</v>
      </c>
      <c r="L14" s="5">
        <v>7.78</v>
      </c>
      <c r="M14" s="5">
        <f t="shared" si="1"/>
        <v>93.36</v>
      </c>
      <c r="N14" s="1">
        <v>4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">
        <f t="shared" si="5"/>
        <v>44</v>
      </c>
      <c r="U14" s="5">
        <f t="shared" si="4"/>
        <v>8.1945454545454552</v>
      </c>
      <c r="V14" s="1">
        <v>2</v>
      </c>
      <c r="W14" s="1">
        <v>2</v>
      </c>
      <c r="X14" s="8"/>
      <c r="Y14" s="11" t="s">
        <v>71</v>
      </c>
    </row>
    <row r="15" spans="2:25" x14ac:dyDescent="0.25">
      <c r="B15" s="1" t="s">
        <v>54</v>
      </c>
      <c r="C15" s="1" t="s">
        <v>11</v>
      </c>
      <c r="D15" s="2" t="s">
        <v>17</v>
      </c>
      <c r="E15" s="1" t="s">
        <v>9</v>
      </c>
      <c r="F15" s="1">
        <v>32</v>
      </c>
      <c r="G15" s="5">
        <v>7.72</v>
      </c>
      <c r="H15" s="5">
        <f t="shared" si="0"/>
        <v>247.04</v>
      </c>
      <c r="I15" s="1">
        <v>3</v>
      </c>
      <c r="J15" s="1" t="s">
        <v>47</v>
      </c>
      <c r="K15" s="1">
        <v>10</v>
      </c>
      <c r="L15" s="5">
        <v>7.85</v>
      </c>
      <c r="M15" s="5">
        <f t="shared" si="1"/>
        <v>78.5</v>
      </c>
      <c r="N15" s="1">
        <v>5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">
        <f t="shared" si="5"/>
        <v>42</v>
      </c>
      <c r="U15" s="5">
        <f t="shared" si="4"/>
        <v>7.7509523809523797</v>
      </c>
      <c r="V15" s="1">
        <v>3</v>
      </c>
      <c r="W15" s="1">
        <v>4</v>
      </c>
      <c r="X15" s="8"/>
      <c r="Y15" s="11" t="s">
        <v>73</v>
      </c>
    </row>
    <row r="16" spans="2:25" x14ac:dyDescent="0.25">
      <c r="B16" s="1" t="s">
        <v>54</v>
      </c>
      <c r="C16" s="1" t="s">
        <v>11</v>
      </c>
      <c r="D16" s="2" t="s">
        <v>57</v>
      </c>
      <c r="E16" s="1" t="s">
        <v>44</v>
      </c>
      <c r="F16" s="1">
        <v>35</v>
      </c>
      <c r="G16" s="5">
        <v>7.63</v>
      </c>
      <c r="H16" s="5">
        <f t="shared" si="0"/>
        <v>267.05</v>
      </c>
      <c r="I16" s="1">
        <v>3</v>
      </c>
      <c r="J16" s="1" t="s">
        <v>47</v>
      </c>
      <c r="K16" s="1">
        <v>10</v>
      </c>
      <c r="L16" s="5">
        <v>7.94</v>
      </c>
      <c r="M16" s="5">
        <f t="shared" si="1"/>
        <v>79.400000000000006</v>
      </c>
      <c r="N16" s="1">
        <v>3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">
        <f t="shared" si="5"/>
        <v>45</v>
      </c>
      <c r="U16" s="5">
        <f t="shared" si="4"/>
        <v>7.6988888888888898</v>
      </c>
      <c r="V16" s="1">
        <v>4</v>
      </c>
      <c r="W16" s="1">
        <v>8</v>
      </c>
      <c r="X16" s="8"/>
      <c r="Y16" s="11" t="s">
        <v>132</v>
      </c>
    </row>
    <row r="17" spans="2:24" x14ac:dyDescent="0.25">
      <c r="B17" s="1" t="s">
        <v>54</v>
      </c>
      <c r="C17" s="1" t="s">
        <v>11</v>
      </c>
      <c r="D17" s="2" t="s">
        <v>56</v>
      </c>
      <c r="E17" s="1" t="s">
        <v>46</v>
      </c>
      <c r="F17" s="1">
        <v>13</v>
      </c>
      <c r="G17" s="5">
        <v>7.63</v>
      </c>
      <c r="H17" s="5">
        <f t="shared" si="0"/>
        <v>99.19</v>
      </c>
      <c r="I17" s="1">
        <v>0</v>
      </c>
      <c r="J17" s="1" t="s">
        <v>47</v>
      </c>
      <c r="K17" s="1">
        <v>5</v>
      </c>
      <c r="L17" s="5">
        <v>7.75</v>
      </c>
      <c r="M17" s="5">
        <f t="shared" si="1"/>
        <v>38.75</v>
      </c>
      <c r="N17" s="1">
        <v>10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">
        <f t="shared" si="5"/>
        <v>18</v>
      </c>
      <c r="U17" s="5">
        <f t="shared" si="4"/>
        <v>7.6633333333333331</v>
      </c>
      <c r="V17" s="1">
        <v>5</v>
      </c>
      <c r="W17" s="1">
        <v>6</v>
      </c>
      <c r="X17" s="8"/>
    </row>
    <row r="18" spans="2:24" x14ac:dyDescent="0.25">
      <c r="B18" s="1" t="s">
        <v>54</v>
      </c>
      <c r="C18" s="1" t="s">
        <v>11</v>
      </c>
      <c r="D18" s="2" t="s">
        <v>18</v>
      </c>
      <c r="E18" s="1" t="s">
        <v>9</v>
      </c>
      <c r="F18" s="1">
        <v>29</v>
      </c>
      <c r="G18" s="5">
        <v>7.58</v>
      </c>
      <c r="H18" s="5">
        <f t="shared" si="0"/>
        <v>219.82</v>
      </c>
      <c r="I18" s="1">
        <v>8</v>
      </c>
      <c r="J18" s="1" t="s">
        <v>47</v>
      </c>
      <c r="K18" s="1">
        <v>11</v>
      </c>
      <c r="L18" s="5">
        <v>7.44</v>
      </c>
      <c r="M18" s="5">
        <f t="shared" si="1"/>
        <v>81.84</v>
      </c>
      <c r="N18" s="1">
        <v>38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">
        <f t="shared" si="5"/>
        <v>40</v>
      </c>
      <c r="U18" s="5">
        <f t="shared" si="4"/>
        <v>7.5414999999999992</v>
      </c>
      <c r="V18" s="1">
        <v>6</v>
      </c>
      <c r="W18" s="1">
        <v>3</v>
      </c>
      <c r="X18" s="8"/>
    </row>
    <row r="19" spans="2:24" x14ac:dyDescent="0.25">
      <c r="B19" s="1" t="s">
        <v>54</v>
      </c>
      <c r="C19" s="1" t="s">
        <v>11</v>
      </c>
      <c r="D19" s="2" t="s">
        <v>55</v>
      </c>
      <c r="E19" s="1" t="s">
        <v>46</v>
      </c>
      <c r="F19" s="1">
        <v>25</v>
      </c>
      <c r="G19" s="5">
        <v>7.38</v>
      </c>
      <c r="H19" s="5">
        <f t="shared" si="0"/>
        <v>184.5</v>
      </c>
      <c r="I19" s="1">
        <v>17</v>
      </c>
      <c r="J19" s="1" t="s">
        <v>47</v>
      </c>
      <c r="K19" s="1">
        <v>9</v>
      </c>
      <c r="L19" s="5">
        <v>7.7</v>
      </c>
      <c r="M19" s="5">
        <f t="shared" si="1"/>
        <v>69.3</v>
      </c>
      <c r="N19" s="1">
        <v>14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">
        <f t="shared" si="5"/>
        <v>34</v>
      </c>
      <c r="U19" s="5">
        <f t="shared" si="4"/>
        <v>7.4647058823529413</v>
      </c>
      <c r="V19" s="1">
        <v>7</v>
      </c>
      <c r="W19" s="1">
        <v>5</v>
      </c>
      <c r="X19" s="8"/>
    </row>
    <row r="20" spans="2:24" x14ac:dyDescent="0.25">
      <c r="B20" s="1" t="s">
        <v>54</v>
      </c>
      <c r="C20" s="1" t="s">
        <v>11</v>
      </c>
      <c r="D20" s="2" t="s">
        <v>20</v>
      </c>
      <c r="E20" s="1" t="s">
        <v>9</v>
      </c>
      <c r="F20" s="1">
        <v>32</v>
      </c>
      <c r="G20" s="5">
        <v>6.73</v>
      </c>
      <c r="H20" s="5">
        <f t="shared" si="0"/>
        <v>215.36</v>
      </c>
      <c r="I20" s="1">
        <v>206</v>
      </c>
      <c r="J20" s="1" t="s">
        <v>47</v>
      </c>
      <c r="K20" s="9">
        <v>0</v>
      </c>
      <c r="L20" s="5">
        <v>0</v>
      </c>
      <c r="M20" s="5">
        <f t="shared" si="1"/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">
        <f t="shared" si="5"/>
        <v>32</v>
      </c>
      <c r="U20" s="5">
        <f t="shared" si="4"/>
        <v>6.73</v>
      </c>
      <c r="V20" s="1">
        <v>8</v>
      </c>
      <c r="W20" s="1">
        <v>7</v>
      </c>
      <c r="X20" s="8"/>
    </row>
    <row r="21" spans="2:24" x14ac:dyDescent="0.25">
      <c r="B21" s="1" t="s">
        <v>54</v>
      </c>
      <c r="C21" s="1" t="s">
        <v>11</v>
      </c>
      <c r="D21" s="2" t="s">
        <v>21</v>
      </c>
      <c r="E21" s="1" t="s">
        <v>9</v>
      </c>
      <c r="F21" s="1">
        <v>35</v>
      </c>
      <c r="G21" s="5">
        <v>6.68</v>
      </c>
      <c r="H21" s="5">
        <f t="shared" si="0"/>
        <v>233.79999999999998</v>
      </c>
      <c r="I21" s="1">
        <v>222</v>
      </c>
      <c r="J21" s="1" t="s">
        <v>47</v>
      </c>
      <c r="K21" s="1">
        <v>11</v>
      </c>
      <c r="L21" s="5">
        <v>6.74</v>
      </c>
      <c r="M21" s="5">
        <f t="shared" si="1"/>
        <v>74.14</v>
      </c>
      <c r="N21" s="1">
        <v>289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">
        <f t="shared" si="5"/>
        <v>46</v>
      </c>
      <c r="U21" s="5">
        <f t="shared" si="4"/>
        <v>6.6943478260869567</v>
      </c>
      <c r="V21" s="1">
        <v>9</v>
      </c>
      <c r="W21" s="1">
        <v>9</v>
      </c>
      <c r="X21" s="8"/>
    </row>
    <row r="22" spans="2:24" x14ac:dyDescent="0.25">
      <c r="B22" s="1" t="s">
        <v>54</v>
      </c>
      <c r="C22" s="1" t="s">
        <v>11</v>
      </c>
      <c r="D22" s="2" t="s">
        <v>58</v>
      </c>
      <c r="E22" s="1" t="s">
        <v>60</v>
      </c>
      <c r="F22" s="12">
        <v>0</v>
      </c>
      <c r="G22" s="5">
        <v>0</v>
      </c>
      <c r="H22" s="5">
        <f t="shared" si="0"/>
        <v>0</v>
      </c>
      <c r="I22" s="5">
        <v>0</v>
      </c>
      <c r="J22" s="1" t="s">
        <v>47</v>
      </c>
      <c r="K22" s="5">
        <v>0</v>
      </c>
      <c r="L22" s="5">
        <v>0</v>
      </c>
      <c r="M22" s="5">
        <f t="shared" si="1"/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f t="shared" si="5"/>
        <v>0</v>
      </c>
      <c r="U22" s="9">
        <v>0</v>
      </c>
      <c r="V22" s="1">
        <v>10</v>
      </c>
      <c r="W22" s="1">
        <v>10</v>
      </c>
      <c r="X22" s="8"/>
    </row>
    <row r="23" spans="2:24" x14ac:dyDescent="0.25">
      <c r="B23" s="1" t="s">
        <v>67</v>
      </c>
      <c r="C23" s="1" t="s">
        <v>11</v>
      </c>
      <c r="D23" s="2" t="s">
        <v>7</v>
      </c>
      <c r="E23" s="1" t="s">
        <v>9</v>
      </c>
      <c r="F23" s="1">
        <v>36</v>
      </c>
      <c r="G23" s="5">
        <v>8.8800000000000008</v>
      </c>
      <c r="H23" s="5">
        <f t="shared" si="0"/>
        <v>319.68</v>
      </c>
      <c r="I23" s="1">
        <v>1</v>
      </c>
      <c r="J23" s="1" t="s">
        <v>47</v>
      </c>
      <c r="K23" s="1">
        <v>11</v>
      </c>
      <c r="L23" s="5">
        <v>8.8800000000000008</v>
      </c>
      <c r="M23" s="5">
        <f t="shared" si="1"/>
        <v>97.68</v>
      </c>
      <c r="N23" s="1">
        <v>1</v>
      </c>
      <c r="O23" s="9">
        <v>0</v>
      </c>
      <c r="P23" s="9">
        <v>0</v>
      </c>
      <c r="Q23" s="9">
        <v>0</v>
      </c>
      <c r="R23" s="5">
        <f t="shared" ref="R23:R54" si="6">P23*Q23</f>
        <v>0</v>
      </c>
      <c r="S23" s="9">
        <v>0</v>
      </c>
      <c r="T23" s="1">
        <f t="shared" ref="T23:T32" si="7">SUM(F23+K23+P23)</f>
        <v>47</v>
      </c>
      <c r="U23" s="5">
        <f t="shared" ref="U23:U41" si="8">(H23+M23+R23)/T23</f>
        <v>8.8800000000000008</v>
      </c>
      <c r="V23" s="1">
        <v>1</v>
      </c>
      <c r="W23" s="1">
        <v>1</v>
      </c>
      <c r="X23" s="8"/>
    </row>
    <row r="24" spans="2:24" x14ac:dyDescent="0.25">
      <c r="B24" s="1" t="s">
        <v>67</v>
      </c>
      <c r="C24" s="1" t="s">
        <v>11</v>
      </c>
      <c r="D24" s="2" t="s">
        <v>8</v>
      </c>
      <c r="E24" s="1" t="s">
        <v>9</v>
      </c>
      <c r="F24" s="1">
        <v>37</v>
      </c>
      <c r="G24" s="5">
        <v>8.2799999999999994</v>
      </c>
      <c r="H24" s="5">
        <f t="shared" si="0"/>
        <v>306.35999999999996</v>
      </c>
      <c r="I24" s="1">
        <v>2</v>
      </c>
      <c r="J24" s="1" t="s">
        <v>47</v>
      </c>
      <c r="K24" s="1">
        <v>10</v>
      </c>
      <c r="L24" s="5">
        <v>8.43</v>
      </c>
      <c r="M24" s="5">
        <f t="shared" si="1"/>
        <v>84.3</v>
      </c>
      <c r="N24" s="1">
        <v>2</v>
      </c>
      <c r="O24" s="1" t="s">
        <v>76</v>
      </c>
      <c r="P24" s="1">
        <v>5</v>
      </c>
      <c r="Q24" s="1">
        <v>7.5</v>
      </c>
      <c r="R24" s="5">
        <f t="shared" si="6"/>
        <v>37.5</v>
      </c>
      <c r="S24" s="16">
        <v>12</v>
      </c>
      <c r="T24" s="1">
        <f t="shared" si="7"/>
        <v>52</v>
      </c>
      <c r="U24" s="5">
        <f t="shared" si="8"/>
        <v>8.2338461538461534</v>
      </c>
      <c r="V24" s="1">
        <v>2</v>
      </c>
      <c r="W24" s="1">
        <v>2</v>
      </c>
      <c r="X24" s="8"/>
    </row>
    <row r="25" spans="2:24" x14ac:dyDescent="0.25">
      <c r="B25" s="1" t="s">
        <v>67</v>
      </c>
      <c r="C25" s="1" t="s">
        <v>11</v>
      </c>
      <c r="D25" s="2" t="s">
        <v>66</v>
      </c>
      <c r="E25" s="1" t="s">
        <v>44</v>
      </c>
      <c r="F25" s="1">
        <v>32</v>
      </c>
      <c r="G25" s="5">
        <v>8.14</v>
      </c>
      <c r="H25" s="5">
        <f t="shared" si="0"/>
        <v>260.48</v>
      </c>
      <c r="I25" s="1">
        <v>1</v>
      </c>
      <c r="J25" s="1" t="s">
        <v>47</v>
      </c>
      <c r="K25" s="1">
        <v>8</v>
      </c>
      <c r="L25" s="5">
        <v>7.58</v>
      </c>
      <c r="M25" s="5">
        <f t="shared" si="1"/>
        <v>60.64</v>
      </c>
      <c r="N25" s="1">
        <v>16</v>
      </c>
      <c r="O25" s="9" t="s">
        <v>76</v>
      </c>
      <c r="P25" s="1">
        <v>3</v>
      </c>
      <c r="Q25" s="1">
        <v>7.78</v>
      </c>
      <c r="R25" s="5">
        <f t="shared" si="6"/>
        <v>23.34</v>
      </c>
      <c r="S25" s="16">
        <v>4</v>
      </c>
      <c r="T25" s="1">
        <f t="shared" si="7"/>
        <v>43</v>
      </c>
      <c r="U25" s="5">
        <f t="shared" si="8"/>
        <v>8.0106976744186049</v>
      </c>
      <c r="V25" s="1">
        <v>3</v>
      </c>
      <c r="W25" s="1">
        <v>10</v>
      </c>
      <c r="X25" s="8"/>
    </row>
    <row r="26" spans="2:24" x14ac:dyDescent="0.25">
      <c r="B26" s="1" t="s">
        <v>67</v>
      </c>
      <c r="C26" s="1" t="s">
        <v>11</v>
      </c>
      <c r="D26" s="2" t="s">
        <v>64</v>
      </c>
      <c r="E26" s="1" t="s">
        <v>44</v>
      </c>
      <c r="F26" s="1">
        <v>37</v>
      </c>
      <c r="G26" s="5">
        <v>7.88</v>
      </c>
      <c r="H26" s="5">
        <f t="shared" si="0"/>
        <v>291.56</v>
      </c>
      <c r="I26" s="1">
        <v>2</v>
      </c>
      <c r="J26" s="1" t="s">
        <v>47</v>
      </c>
      <c r="K26" s="5">
        <v>0</v>
      </c>
      <c r="L26" s="5">
        <v>0</v>
      </c>
      <c r="M26" s="5">
        <f t="shared" si="1"/>
        <v>0</v>
      </c>
      <c r="N26" s="9">
        <v>0</v>
      </c>
      <c r="O26" s="9" t="s">
        <v>76</v>
      </c>
      <c r="P26" s="1">
        <v>6</v>
      </c>
      <c r="Q26" s="1">
        <v>7.67</v>
      </c>
      <c r="R26" s="5">
        <f t="shared" si="6"/>
        <v>46.019999999999996</v>
      </c>
      <c r="S26" s="16">
        <v>6</v>
      </c>
      <c r="T26" s="1">
        <f t="shared" si="7"/>
        <v>43</v>
      </c>
      <c r="U26" s="5">
        <f t="shared" si="8"/>
        <v>7.8506976744186039</v>
      </c>
      <c r="V26" s="1">
        <v>4</v>
      </c>
      <c r="W26" s="1">
        <v>7</v>
      </c>
      <c r="X26" s="8"/>
    </row>
    <row r="27" spans="2:24" x14ac:dyDescent="0.25">
      <c r="B27" s="1" t="s">
        <v>67</v>
      </c>
      <c r="C27" s="1" t="s">
        <v>11</v>
      </c>
      <c r="D27" s="2" t="s">
        <v>65</v>
      </c>
      <c r="E27" s="1" t="s">
        <v>46</v>
      </c>
      <c r="F27" s="1">
        <v>37</v>
      </c>
      <c r="G27" s="5">
        <v>7.8</v>
      </c>
      <c r="H27" s="5">
        <f t="shared" si="0"/>
        <v>288.59999999999997</v>
      </c>
      <c r="I27" s="1">
        <v>1</v>
      </c>
      <c r="J27" s="1" t="s">
        <v>47</v>
      </c>
      <c r="K27" s="1">
        <v>5</v>
      </c>
      <c r="L27" s="5">
        <v>7.01</v>
      </c>
      <c r="M27" s="5">
        <f t="shared" si="1"/>
        <v>35.049999999999997</v>
      </c>
      <c r="N27" s="1">
        <v>151</v>
      </c>
      <c r="O27" s="9" t="s">
        <v>76</v>
      </c>
      <c r="P27" s="1">
        <v>3</v>
      </c>
      <c r="Q27" s="1">
        <v>6.64</v>
      </c>
      <c r="R27" s="5">
        <f t="shared" si="6"/>
        <v>19.919999999999998</v>
      </c>
      <c r="S27" s="16">
        <v>137</v>
      </c>
      <c r="T27" s="1">
        <f t="shared" si="7"/>
        <v>45</v>
      </c>
      <c r="U27" s="5">
        <f t="shared" si="8"/>
        <v>7.6348888888888888</v>
      </c>
      <c r="V27" s="1">
        <v>5</v>
      </c>
      <c r="W27" s="1">
        <v>9</v>
      </c>
      <c r="X27" s="8"/>
    </row>
    <row r="28" spans="2:24" x14ac:dyDescent="0.25">
      <c r="B28" s="1" t="s">
        <v>67</v>
      </c>
      <c r="C28" s="1" t="s">
        <v>11</v>
      </c>
      <c r="D28" s="2" t="s">
        <v>18</v>
      </c>
      <c r="E28" s="1" t="s">
        <v>9</v>
      </c>
      <c r="F28" s="1">
        <v>27</v>
      </c>
      <c r="G28" s="5">
        <v>7.41</v>
      </c>
      <c r="H28" s="5">
        <f t="shared" si="0"/>
        <v>200.07</v>
      </c>
      <c r="I28" s="1">
        <v>16</v>
      </c>
      <c r="J28" s="1" t="s">
        <v>47</v>
      </c>
      <c r="K28" s="1">
        <v>9</v>
      </c>
      <c r="L28" s="5">
        <v>7.28</v>
      </c>
      <c r="M28" s="5">
        <f t="shared" si="1"/>
        <v>65.52</v>
      </c>
      <c r="N28" s="1">
        <v>67</v>
      </c>
      <c r="O28" s="1" t="s">
        <v>76</v>
      </c>
      <c r="P28" s="1">
        <v>6</v>
      </c>
      <c r="Q28" s="1">
        <v>7.65</v>
      </c>
      <c r="R28" s="5">
        <f t="shared" si="6"/>
        <v>45.900000000000006</v>
      </c>
      <c r="S28" s="16">
        <v>7</v>
      </c>
      <c r="T28" s="1">
        <f t="shared" si="7"/>
        <v>42</v>
      </c>
      <c r="U28" s="5">
        <f t="shared" si="8"/>
        <v>7.4164285714285718</v>
      </c>
      <c r="V28" s="1">
        <v>6</v>
      </c>
      <c r="W28" s="1">
        <v>4</v>
      </c>
      <c r="X28" s="8"/>
    </row>
    <row r="29" spans="2:24" x14ac:dyDescent="0.25">
      <c r="B29" s="1" t="s">
        <v>67</v>
      </c>
      <c r="C29" s="1" t="s">
        <v>11</v>
      </c>
      <c r="D29" s="2" t="s">
        <v>17</v>
      </c>
      <c r="E29" s="1" t="s">
        <v>9</v>
      </c>
      <c r="F29" s="1">
        <v>21</v>
      </c>
      <c r="G29" s="5">
        <v>7.43</v>
      </c>
      <c r="H29" s="5">
        <f t="shared" si="0"/>
        <v>156.03</v>
      </c>
      <c r="I29" s="1">
        <v>12</v>
      </c>
      <c r="J29" s="1" t="s">
        <v>47</v>
      </c>
      <c r="K29" s="1">
        <v>8</v>
      </c>
      <c r="L29" s="5">
        <v>7.18</v>
      </c>
      <c r="M29" s="5">
        <f t="shared" si="1"/>
        <v>57.44</v>
      </c>
      <c r="N29" s="1">
        <v>98</v>
      </c>
      <c r="O29" s="1" t="s">
        <v>76</v>
      </c>
      <c r="P29" s="1">
        <v>6</v>
      </c>
      <c r="Q29" s="1">
        <v>7.34</v>
      </c>
      <c r="R29" s="5">
        <f t="shared" si="6"/>
        <v>44.04</v>
      </c>
      <c r="S29" s="16">
        <v>22</v>
      </c>
      <c r="T29" s="1">
        <f t="shared" si="7"/>
        <v>35</v>
      </c>
      <c r="U29" s="5">
        <f t="shared" si="8"/>
        <v>7.3574285714285708</v>
      </c>
      <c r="V29" s="1">
        <v>7</v>
      </c>
      <c r="W29" s="1">
        <v>3</v>
      </c>
      <c r="X29" s="8"/>
    </row>
    <row r="30" spans="2:24" x14ac:dyDescent="0.25">
      <c r="B30" s="1" t="s">
        <v>67</v>
      </c>
      <c r="C30" s="1" t="s">
        <v>11</v>
      </c>
      <c r="D30" s="2" t="s">
        <v>63</v>
      </c>
      <c r="E30" s="1" t="s">
        <v>9</v>
      </c>
      <c r="F30" s="1">
        <v>33</v>
      </c>
      <c r="G30" s="5">
        <v>7.2</v>
      </c>
      <c r="H30" s="5">
        <f t="shared" si="0"/>
        <v>237.6</v>
      </c>
      <c r="I30" s="1">
        <v>52</v>
      </c>
      <c r="J30" s="1" t="s">
        <v>47</v>
      </c>
      <c r="K30" s="5">
        <v>0</v>
      </c>
      <c r="L30" s="5">
        <v>0</v>
      </c>
      <c r="M30" s="5">
        <f t="shared" si="1"/>
        <v>0</v>
      </c>
      <c r="N30" s="9">
        <v>0</v>
      </c>
      <c r="O30" s="9">
        <v>0</v>
      </c>
      <c r="P30" s="9">
        <v>0</v>
      </c>
      <c r="Q30" s="9">
        <v>0</v>
      </c>
      <c r="R30" s="5">
        <f t="shared" si="6"/>
        <v>0</v>
      </c>
      <c r="S30" s="9">
        <v>0</v>
      </c>
      <c r="T30" s="1">
        <f t="shared" si="7"/>
        <v>33</v>
      </c>
      <c r="U30" s="5">
        <f t="shared" si="8"/>
        <v>7.2</v>
      </c>
      <c r="V30" s="1">
        <v>8</v>
      </c>
      <c r="W30" s="1">
        <v>5</v>
      </c>
      <c r="X30" s="8"/>
    </row>
    <row r="31" spans="2:24" x14ac:dyDescent="0.25">
      <c r="B31" s="1" t="s">
        <v>67</v>
      </c>
      <c r="C31" s="1" t="s">
        <v>11</v>
      </c>
      <c r="D31" s="2" t="s">
        <v>23</v>
      </c>
      <c r="E31" s="1" t="s">
        <v>46</v>
      </c>
      <c r="F31" s="1">
        <v>16</v>
      </c>
      <c r="G31" s="5">
        <v>6.83</v>
      </c>
      <c r="H31" s="5">
        <f t="shared" si="0"/>
        <v>109.28</v>
      </c>
      <c r="I31" s="1">
        <v>130</v>
      </c>
      <c r="J31" s="1" t="s">
        <v>47</v>
      </c>
      <c r="K31" s="1">
        <v>7</v>
      </c>
      <c r="L31" s="5">
        <v>7.56</v>
      </c>
      <c r="M31" s="5">
        <f t="shared" si="1"/>
        <v>52.919999999999995</v>
      </c>
      <c r="N31" s="1">
        <v>19</v>
      </c>
      <c r="O31" s="9">
        <v>0</v>
      </c>
      <c r="P31" s="9">
        <v>0</v>
      </c>
      <c r="Q31" s="9">
        <v>0</v>
      </c>
      <c r="R31" s="5">
        <f t="shared" si="6"/>
        <v>0</v>
      </c>
      <c r="S31" s="9">
        <v>0</v>
      </c>
      <c r="T31" s="1">
        <f t="shared" si="7"/>
        <v>23</v>
      </c>
      <c r="U31" s="5">
        <f t="shared" si="8"/>
        <v>7.052173913043478</v>
      </c>
      <c r="V31" s="1">
        <v>9</v>
      </c>
      <c r="W31" s="1">
        <v>8</v>
      </c>
      <c r="X31" s="8"/>
    </row>
    <row r="32" spans="2:24" x14ac:dyDescent="0.25">
      <c r="B32" s="1" t="s">
        <v>67</v>
      </c>
      <c r="C32" s="1" t="s">
        <v>11</v>
      </c>
      <c r="D32" s="2" t="s">
        <v>21</v>
      </c>
      <c r="E32" s="1" t="s">
        <v>9</v>
      </c>
      <c r="F32" s="1">
        <v>37</v>
      </c>
      <c r="G32" s="5">
        <v>6.82</v>
      </c>
      <c r="H32" s="5">
        <f t="shared" si="0"/>
        <v>252.34</v>
      </c>
      <c r="I32" s="1">
        <v>182</v>
      </c>
      <c r="J32" s="1" t="s">
        <v>47</v>
      </c>
      <c r="K32" s="1">
        <v>10</v>
      </c>
      <c r="L32" s="5">
        <v>6.91</v>
      </c>
      <c r="M32" s="5">
        <f t="shared" si="1"/>
        <v>69.099999999999994</v>
      </c>
      <c r="N32" s="1">
        <v>192</v>
      </c>
      <c r="O32" s="9" t="s">
        <v>76</v>
      </c>
      <c r="P32" s="1">
        <v>6</v>
      </c>
      <c r="Q32" s="1">
        <v>7.11</v>
      </c>
      <c r="R32" s="5">
        <f t="shared" si="6"/>
        <v>42.660000000000004</v>
      </c>
      <c r="S32" s="16">
        <v>42</v>
      </c>
      <c r="T32" s="1">
        <f t="shared" si="7"/>
        <v>53</v>
      </c>
      <c r="U32" s="5">
        <f t="shared" si="8"/>
        <v>6.8698113207547173</v>
      </c>
      <c r="V32" s="1">
        <v>10</v>
      </c>
      <c r="W32" s="1">
        <v>6</v>
      </c>
      <c r="X32" s="8"/>
    </row>
    <row r="33" spans="2:24" x14ac:dyDescent="0.25">
      <c r="B33" s="1" t="s">
        <v>80</v>
      </c>
      <c r="C33" s="1" t="s">
        <v>11</v>
      </c>
      <c r="D33" s="2" t="s">
        <v>7</v>
      </c>
      <c r="E33" s="1" t="s">
        <v>9</v>
      </c>
      <c r="F33" s="1">
        <v>28</v>
      </c>
      <c r="G33" s="5">
        <v>8.83</v>
      </c>
      <c r="H33" s="5">
        <f t="shared" si="0"/>
        <v>247.24</v>
      </c>
      <c r="I33" s="1">
        <v>1</v>
      </c>
      <c r="J33" s="1" t="s">
        <v>47</v>
      </c>
      <c r="K33" s="1">
        <v>9</v>
      </c>
      <c r="L33" s="5">
        <v>7.75</v>
      </c>
      <c r="M33" s="5">
        <f t="shared" si="1"/>
        <v>69.75</v>
      </c>
      <c r="N33" s="1">
        <v>7</v>
      </c>
      <c r="O33" s="9">
        <v>0</v>
      </c>
      <c r="P33" s="9">
        <v>0</v>
      </c>
      <c r="Q33" s="9">
        <v>0</v>
      </c>
      <c r="R33" s="5">
        <f t="shared" si="6"/>
        <v>0</v>
      </c>
      <c r="S33" s="9">
        <v>0</v>
      </c>
      <c r="T33" s="1">
        <f t="shared" ref="T33:T42" si="9">SUM(F33+K33)</f>
        <v>37</v>
      </c>
      <c r="U33" s="5">
        <f t="shared" si="8"/>
        <v>8.5672972972972978</v>
      </c>
      <c r="V33" s="1">
        <v>1</v>
      </c>
      <c r="W33" s="1">
        <v>2</v>
      </c>
      <c r="X33" s="8"/>
    </row>
    <row r="34" spans="2:24" x14ac:dyDescent="0.25">
      <c r="B34" s="1" t="s">
        <v>80</v>
      </c>
      <c r="C34" s="1" t="s">
        <v>11</v>
      </c>
      <c r="D34" s="2" t="s">
        <v>8</v>
      </c>
      <c r="E34" s="1" t="s">
        <v>9</v>
      </c>
      <c r="F34" s="1">
        <v>30</v>
      </c>
      <c r="G34" s="5">
        <v>8.15</v>
      </c>
      <c r="H34" s="5">
        <f t="shared" si="0"/>
        <v>244.5</v>
      </c>
      <c r="I34" s="1">
        <v>2</v>
      </c>
      <c r="J34" s="1" t="s">
        <v>47</v>
      </c>
      <c r="K34" s="1">
        <v>12</v>
      </c>
      <c r="L34" s="5">
        <v>7.93</v>
      </c>
      <c r="M34" s="5">
        <f t="shared" si="1"/>
        <v>95.16</v>
      </c>
      <c r="N34" s="1">
        <v>3</v>
      </c>
      <c r="O34" s="9">
        <v>0</v>
      </c>
      <c r="P34" s="9">
        <v>0</v>
      </c>
      <c r="Q34" s="9">
        <v>0</v>
      </c>
      <c r="R34" s="5">
        <f t="shared" si="6"/>
        <v>0</v>
      </c>
      <c r="S34" s="9">
        <v>0</v>
      </c>
      <c r="T34" s="1">
        <f t="shared" si="9"/>
        <v>42</v>
      </c>
      <c r="U34" s="5">
        <f t="shared" si="8"/>
        <v>8.0871428571428563</v>
      </c>
      <c r="V34" s="1">
        <v>2</v>
      </c>
      <c r="W34" s="1">
        <v>1</v>
      </c>
      <c r="X34" s="8"/>
    </row>
    <row r="35" spans="2:24" x14ac:dyDescent="0.25">
      <c r="B35" s="1" t="s">
        <v>80</v>
      </c>
      <c r="C35" s="1" t="s">
        <v>11</v>
      </c>
      <c r="D35" s="2" t="s">
        <v>77</v>
      </c>
      <c r="E35" s="1" t="s">
        <v>81</v>
      </c>
      <c r="F35" s="1">
        <v>24</v>
      </c>
      <c r="G35" s="5">
        <v>8.42</v>
      </c>
      <c r="H35" s="5">
        <f t="shared" ref="H35:H66" si="10">F35*G35</f>
        <v>202.07999999999998</v>
      </c>
      <c r="I35" s="1">
        <v>1</v>
      </c>
      <c r="J35" s="1" t="s">
        <v>47</v>
      </c>
      <c r="K35" s="1">
        <v>11</v>
      </c>
      <c r="L35" s="5">
        <v>7.22</v>
      </c>
      <c r="M35" s="5">
        <f t="shared" ref="M35:M66" si="11">K35*L35</f>
        <v>79.42</v>
      </c>
      <c r="N35" s="1">
        <v>75</v>
      </c>
      <c r="O35" s="9">
        <v>0</v>
      </c>
      <c r="P35" s="9">
        <v>0</v>
      </c>
      <c r="Q35" s="9">
        <v>0</v>
      </c>
      <c r="R35" s="5">
        <f t="shared" si="6"/>
        <v>0</v>
      </c>
      <c r="S35" s="9">
        <v>0</v>
      </c>
      <c r="T35" s="1">
        <f t="shared" si="9"/>
        <v>35</v>
      </c>
      <c r="U35" s="5">
        <f t="shared" si="8"/>
        <v>8.0428571428571427</v>
      </c>
      <c r="V35" s="1">
        <v>3</v>
      </c>
      <c r="W35" s="1">
        <v>3</v>
      </c>
      <c r="X35" s="8"/>
    </row>
    <row r="36" spans="2:24" x14ac:dyDescent="0.25">
      <c r="B36" s="1" t="s">
        <v>80</v>
      </c>
      <c r="C36" s="1" t="s">
        <v>11</v>
      </c>
      <c r="D36" s="2" t="s">
        <v>79</v>
      </c>
      <c r="E36" s="1" t="s">
        <v>46</v>
      </c>
      <c r="F36" s="1">
        <v>33</v>
      </c>
      <c r="G36" s="5">
        <v>7.92</v>
      </c>
      <c r="H36" s="5">
        <f t="shared" si="10"/>
        <v>261.36</v>
      </c>
      <c r="I36" s="1">
        <v>1</v>
      </c>
      <c r="J36" s="1" t="s">
        <v>83</v>
      </c>
      <c r="K36" s="1">
        <v>8</v>
      </c>
      <c r="L36" s="5">
        <v>7.63</v>
      </c>
      <c r="M36" s="5">
        <f t="shared" si="11"/>
        <v>61.04</v>
      </c>
      <c r="N36" s="1">
        <v>14</v>
      </c>
      <c r="O36" s="9">
        <v>0</v>
      </c>
      <c r="P36" s="9">
        <v>0</v>
      </c>
      <c r="Q36" s="9">
        <v>0</v>
      </c>
      <c r="R36" s="5">
        <f t="shared" si="6"/>
        <v>0</v>
      </c>
      <c r="S36" s="9">
        <v>0</v>
      </c>
      <c r="T36" s="1">
        <f t="shared" si="9"/>
        <v>41</v>
      </c>
      <c r="U36" s="5">
        <f t="shared" si="8"/>
        <v>7.8634146341463422</v>
      </c>
      <c r="V36" s="1">
        <v>4</v>
      </c>
      <c r="W36" s="1">
        <v>10</v>
      </c>
      <c r="X36" s="8"/>
    </row>
    <row r="37" spans="2:24" x14ac:dyDescent="0.25">
      <c r="B37" s="1" t="s">
        <v>80</v>
      </c>
      <c r="C37" s="1" t="s">
        <v>11</v>
      </c>
      <c r="D37" s="2" t="s">
        <v>66</v>
      </c>
      <c r="E37" s="1" t="s">
        <v>82</v>
      </c>
      <c r="F37" s="1">
        <v>33</v>
      </c>
      <c r="G37" s="5">
        <v>7.82</v>
      </c>
      <c r="H37" s="5">
        <f t="shared" si="10"/>
        <v>258.06</v>
      </c>
      <c r="I37" s="1">
        <v>1</v>
      </c>
      <c r="J37" s="1" t="s">
        <v>47</v>
      </c>
      <c r="K37" s="1">
        <v>9</v>
      </c>
      <c r="L37" s="5">
        <v>7.56</v>
      </c>
      <c r="M37" s="5">
        <f t="shared" si="11"/>
        <v>68.039999999999992</v>
      </c>
      <c r="N37" s="1">
        <v>19</v>
      </c>
      <c r="O37" s="9">
        <v>0</v>
      </c>
      <c r="P37" s="9">
        <v>0</v>
      </c>
      <c r="Q37" s="9">
        <v>0</v>
      </c>
      <c r="R37" s="5">
        <f t="shared" si="6"/>
        <v>0</v>
      </c>
      <c r="S37" s="9">
        <v>0</v>
      </c>
      <c r="T37" s="1">
        <f t="shared" si="9"/>
        <v>42</v>
      </c>
      <c r="U37" s="5">
        <f t="shared" si="8"/>
        <v>7.7642857142857151</v>
      </c>
      <c r="V37" s="1">
        <v>5</v>
      </c>
      <c r="W37" s="1">
        <v>4</v>
      </c>
      <c r="X37" s="8"/>
    </row>
    <row r="38" spans="2:24" x14ac:dyDescent="0.25">
      <c r="B38" s="1" t="s">
        <v>80</v>
      </c>
      <c r="C38" s="1" t="s">
        <v>11</v>
      </c>
      <c r="D38" s="2" t="s">
        <v>64</v>
      </c>
      <c r="E38" s="1" t="s">
        <v>44</v>
      </c>
      <c r="F38" s="1">
        <v>32</v>
      </c>
      <c r="G38" s="5">
        <v>7.82</v>
      </c>
      <c r="H38" s="5">
        <f t="shared" si="10"/>
        <v>250.24</v>
      </c>
      <c r="I38" s="1">
        <v>1</v>
      </c>
      <c r="J38" s="1" t="s">
        <v>47</v>
      </c>
      <c r="K38" s="1">
        <v>10</v>
      </c>
      <c r="L38" s="5">
        <v>7.51</v>
      </c>
      <c r="M38" s="5">
        <f t="shared" si="11"/>
        <v>75.099999999999994</v>
      </c>
      <c r="N38" s="1">
        <v>23</v>
      </c>
      <c r="O38" s="9">
        <v>0</v>
      </c>
      <c r="P38" s="9">
        <v>0</v>
      </c>
      <c r="Q38" s="9">
        <v>0</v>
      </c>
      <c r="R38" s="5">
        <f t="shared" si="6"/>
        <v>0</v>
      </c>
      <c r="S38" s="9">
        <v>0</v>
      </c>
      <c r="T38" s="1">
        <f t="shared" si="9"/>
        <v>42</v>
      </c>
      <c r="U38" s="5">
        <f t="shared" si="8"/>
        <v>7.7461904761904767</v>
      </c>
      <c r="V38" s="1">
        <v>6</v>
      </c>
      <c r="W38" s="1">
        <v>9</v>
      </c>
      <c r="X38" s="8"/>
    </row>
    <row r="39" spans="2:24" x14ac:dyDescent="0.25">
      <c r="B39" s="1" t="s">
        <v>80</v>
      </c>
      <c r="C39" s="1" t="s">
        <v>11</v>
      </c>
      <c r="D39" s="2" t="s">
        <v>65</v>
      </c>
      <c r="E39" s="1" t="s">
        <v>46</v>
      </c>
      <c r="F39" s="1">
        <v>35</v>
      </c>
      <c r="G39" s="5">
        <v>7.71</v>
      </c>
      <c r="H39" s="5">
        <f t="shared" si="10"/>
        <v>269.85000000000002</v>
      </c>
      <c r="I39" s="1">
        <v>4</v>
      </c>
      <c r="J39" s="1" t="s">
        <v>47</v>
      </c>
      <c r="K39" s="1">
        <v>5</v>
      </c>
      <c r="L39" s="5">
        <v>7.4</v>
      </c>
      <c r="M39" s="5">
        <f t="shared" si="11"/>
        <v>37</v>
      </c>
      <c r="N39" s="1">
        <v>39</v>
      </c>
      <c r="O39" s="9">
        <v>0</v>
      </c>
      <c r="P39" s="9">
        <v>0</v>
      </c>
      <c r="Q39" s="9">
        <v>0</v>
      </c>
      <c r="R39" s="5">
        <f t="shared" si="6"/>
        <v>0</v>
      </c>
      <c r="S39" s="9">
        <v>0</v>
      </c>
      <c r="T39" s="1">
        <f t="shared" si="9"/>
        <v>40</v>
      </c>
      <c r="U39" s="5">
        <f t="shared" si="8"/>
        <v>7.6712500000000006</v>
      </c>
      <c r="V39" s="1">
        <v>7</v>
      </c>
      <c r="W39" s="1">
        <v>7</v>
      </c>
      <c r="X39" s="8"/>
    </row>
    <row r="40" spans="2:24" x14ac:dyDescent="0.25">
      <c r="B40" s="1" t="s">
        <v>80</v>
      </c>
      <c r="C40" s="1" t="s">
        <v>11</v>
      </c>
      <c r="D40" s="2" t="s">
        <v>78</v>
      </c>
      <c r="E40" s="1" t="s">
        <v>81</v>
      </c>
      <c r="F40" s="1">
        <v>16</v>
      </c>
      <c r="G40" s="5">
        <v>7.55</v>
      </c>
      <c r="H40" s="5">
        <f t="shared" si="10"/>
        <v>120.8</v>
      </c>
      <c r="I40" s="1">
        <v>0</v>
      </c>
      <c r="J40" s="1" t="s">
        <v>47</v>
      </c>
      <c r="K40" s="1">
        <v>7</v>
      </c>
      <c r="L40" s="5">
        <v>7.83</v>
      </c>
      <c r="M40" s="5">
        <f t="shared" si="11"/>
        <v>54.81</v>
      </c>
      <c r="N40" s="1">
        <v>5</v>
      </c>
      <c r="O40" s="9">
        <v>0</v>
      </c>
      <c r="P40" s="9">
        <v>0</v>
      </c>
      <c r="Q40" s="9">
        <v>0</v>
      </c>
      <c r="R40" s="5">
        <f t="shared" si="6"/>
        <v>0</v>
      </c>
      <c r="S40" s="9">
        <v>0</v>
      </c>
      <c r="T40" s="1">
        <f t="shared" si="9"/>
        <v>23</v>
      </c>
      <c r="U40" s="5">
        <f t="shared" si="8"/>
        <v>7.6352173913043488</v>
      </c>
      <c r="V40" s="1">
        <v>8</v>
      </c>
      <c r="W40" s="1">
        <v>8</v>
      </c>
      <c r="X40" s="8"/>
    </row>
    <row r="41" spans="2:24" x14ac:dyDescent="0.25">
      <c r="B41" s="1" t="s">
        <v>80</v>
      </c>
      <c r="C41" s="1" t="s">
        <v>11</v>
      </c>
      <c r="D41" s="2" t="s">
        <v>17</v>
      </c>
      <c r="E41" s="1" t="s">
        <v>9</v>
      </c>
      <c r="F41" s="1">
        <v>24</v>
      </c>
      <c r="G41" s="5">
        <v>7.41</v>
      </c>
      <c r="H41" s="5">
        <f t="shared" si="10"/>
        <v>177.84</v>
      </c>
      <c r="I41" s="1">
        <v>7</v>
      </c>
      <c r="J41" s="1" t="s">
        <v>47</v>
      </c>
      <c r="K41" s="1">
        <v>9</v>
      </c>
      <c r="L41" s="5">
        <v>7.26</v>
      </c>
      <c r="M41" s="5">
        <f t="shared" si="11"/>
        <v>65.34</v>
      </c>
      <c r="N41" s="1">
        <v>68</v>
      </c>
      <c r="O41" s="9">
        <v>0</v>
      </c>
      <c r="P41" s="9">
        <v>0</v>
      </c>
      <c r="Q41" s="9">
        <v>0</v>
      </c>
      <c r="R41" s="5">
        <f t="shared" si="6"/>
        <v>0</v>
      </c>
      <c r="S41" s="9">
        <v>0</v>
      </c>
      <c r="T41" s="1">
        <f t="shared" si="9"/>
        <v>33</v>
      </c>
      <c r="U41" s="5">
        <f t="shared" si="8"/>
        <v>7.3690909090909091</v>
      </c>
      <c r="V41" s="1">
        <v>9</v>
      </c>
      <c r="W41" s="1">
        <v>6</v>
      </c>
      <c r="X41" s="8"/>
    </row>
    <row r="42" spans="2:24" x14ac:dyDescent="0.25">
      <c r="B42" s="1" t="s">
        <v>80</v>
      </c>
      <c r="C42" s="1" t="s">
        <v>11</v>
      </c>
      <c r="D42" s="2" t="s">
        <v>58</v>
      </c>
      <c r="E42" s="1" t="s">
        <v>60</v>
      </c>
      <c r="F42" s="12">
        <v>0</v>
      </c>
      <c r="G42" s="5">
        <v>0</v>
      </c>
      <c r="H42" s="5">
        <f t="shared" si="10"/>
        <v>0</v>
      </c>
      <c r="I42" s="5">
        <v>0</v>
      </c>
      <c r="J42" s="1" t="s">
        <v>47</v>
      </c>
      <c r="K42" s="5">
        <v>0</v>
      </c>
      <c r="L42" s="5">
        <v>0</v>
      </c>
      <c r="M42" s="5">
        <f t="shared" si="11"/>
        <v>0</v>
      </c>
      <c r="N42" s="9">
        <v>0</v>
      </c>
      <c r="O42" s="9">
        <v>0</v>
      </c>
      <c r="P42" s="9">
        <v>0</v>
      </c>
      <c r="Q42" s="9">
        <v>0</v>
      </c>
      <c r="R42" s="5">
        <f t="shared" si="6"/>
        <v>0</v>
      </c>
      <c r="S42" s="9">
        <v>0</v>
      </c>
      <c r="T42" s="9">
        <f t="shared" si="9"/>
        <v>0</v>
      </c>
      <c r="U42" s="5">
        <v>0</v>
      </c>
      <c r="V42" s="1">
        <v>10</v>
      </c>
      <c r="W42" s="1">
        <v>5</v>
      </c>
      <c r="X42" s="8"/>
    </row>
    <row r="43" spans="2:24" x14ac:dyDescent="0.25">
      <c r="B43" s="1" t="s">
        <v>90</v>
      </c>
      <c r="C43" s="1" t="s">
        <v>11</v>
      </c>
      <c r="D43" s="2" t="s">
        <v>7</v>
      </c>
      <c r="E43" s="1" t="s">
        <v>9</v>
      </c>
      <c r="F43" s="1">
        <v>29</v>
      </c>
      <c r="G43" s="5">
        <v>8.34</v>
      </c>
      <c r="H43" s="5">
        <f t="shared" si="10"/>
        <v>241.85999999999999</v>
      </c>
      <c r="I43" s="1">
        <v>1</v>
      </c>
      <c r="J43" s="1" t="s">
        <v>47</v>
      </c>
      <c r="K43" s="1">
        <v>7</v>
      </c>
      <c r="L43" s="5">
        <v>8.3699999999999992</v>
      </c>
      <c r="M43" s="5">
        <f t="shared" si="11"/>
        <v>58.589999999999996</v>
      </c>
      <c r="N43" s="1">
        <v>2</v>
      </c>
      <c r="O43" s="9" t="s">
        <v>48</v>
      </c>
      <c r="P43" s="1">
        <v>7</v>
      </c>
      <c r="Q43" s="5">
        <v>8.52</v>
      </c>
      <c r="R43" s="5">
        <f t="shared" si="6"/>
        <v>59.64</v>
      </c>
      <c r="S43" s="16">
        <v>1</v>
      </c>
      <c r="T43" s="1">
        <f t="shared" ref="T43:T72" si="12">SUM(F43+K43+P43)</f>
        <v>43</v>
      </c>
      <c r="U43" s="5">
        <f t="shared" ref="U43:U74" si="13">(H43+M43+R43)/T43</f>
        <v>8.3741860465116265</v>
      </c>
      <c r="V43" s="1">
        <v>1</v>
      </c>
      <c r="W43" s="1">
        <v>2</v>
      </c>
      <c r="X43" s="8"/>
    </row>
    <row r="44" spans="2:24" x14ac:dyDescent="0.25">
      <c r="B44" s="1" t="s">
        <v>90</v>
      </c>
      <c r="C44" s="1" t="s">
        <v>11</v>
      </c>
      <c r="D44" s="2" t="s">
        <v>8</v>
      </c>
      <c r="E44" s="1" t="s">
        <v>9</v>
      </c>
      <c r="F44" s="1">
        <v>30</v>
      </c>
      <c r="G44" s="5">
        <v>8.27</v>
      </c>
      <c r="H44" s="5">
        <f t="shared" si="10"/>
        <v>248.1</v>
      </c>
      <c r="I44" s="1">
        <v>2</v>
      </c>
      <c r="J44" s="1" t="s">
        <v>47</v>
      </c>
      <c r="K44" s="1">
        <v>11</v>
      </c>
      <c r="L44" s="5">
        <v>8.7100000000000009</v>
      </c>
      <c r="M44" s="5">
        <f t="shared" si="11"/>
        <v>95.81</v>
      </c>
      <c r="N44" s="1">
        <v>1</v>
      </c>
      <c r="O44" s="9" t="s">
        <v>48</v>
      </c>
      <c r="P44" s="1">
        <v>3</v>
      </c>
      <c r="Q44" s="5">
        <v>7.21</v>
      </c>
      <c r="R44" s="5">
        <f t="shared" si="6"/>
        <v>21.63</v>
      </c>
      <c r="S44" s="16">
        <v>98</v>
      </c>
      <c r="T44" s="1">
        <f t="shared" si="12"/>
        <v>44</v>
      </c>
      <c r="U44" s="5">
        <f t="shared" si="13"/>
        <v>8.3077272727272717</v>
      </c>
      <c r="V44" s="1">
        <v>2</v>
      </c>
      <c r="W44" s="1">
        <v>1</v>
      </c>
      <c r="X44" s="8"/>
    </row>
    <row r="45" spans="2:24" x14ac:dyDescent="0.25">
      <c r="B45" s="1" t="s">
        <v>90</v>
      </c>
      <c r="C45" s="1" t="s">
        <v>11</v>
      </c>
      <c r="D45" s="2" t="s">
        <v>78</v>
      </c>
      <c r="E45" s="1" t="s">
        <v>81</v>
      </c>
      <c r="F45" s="1">
        <v>20</v>
      </c>
      <c r="G45" s="5">
        <v>7.62</v>
      </c>
      <c r="H45" s="5">
        <f t="shared" si="10"/>
        <v>152.4</v>
      </c>
      <c r="I45" s="1">
        <v>14</v>
      </c>
      <c r="J45" s="1" t="s">
        <v>47</v>
      </c>
      <c r="K45" s="1">
        <v>10</v>
      </c>
      <c r="L45" s="5">
        <v>8.1</v>
      </c>
      <c r="M45" s="5">
        <f t="shared" si="11"/>
        <v>81</v>
      </c>
      <c r="N45" s="1">
        <v>3</v>
      </c>
      <c r="O45" s="9" t="s">
        <v>48</v>
      </c>
      <c r="P45" s="1">
        <v>7</v>
      </c>
      <c r="Q45" s="5">
        <v>8.3699999999999992</v>
      </c>
      <c r="R45" s="5">
        <f t="shared" si="6"/>
        <v>58.589999999999996</v>
      </c>
      <c r="S45" s="16">
        <v>3</v>
      </c>
      <c r="T45" s="1">
        <f t="shared" si="12"/>
        <v>37</v>
      </c>
      <c r="U45" s="5">
        <f t="shared" si="13"/>
        <v>7.8916216216216215</v>
      </c>
      <c r="V45" s="1">
        <v>3</v>
      </c>
      <c r="W45" s="1">
        <v>4</v>
      </c>
    </row>
    <row r="46" spans="2:24" x14ac:dyDescent="0.25">
      <c r="B46" s="1" t="s">
        <v>90</v>
      </c>
      <c r="C46" s="1" t="s">
        <v>11</v>
      </c>
      <c r="D46" s="2" t="s">
        <v>58</v>
      </c>
      <c r="E46" s="1" t="s">
        <v>9</v>
      </c>
      <c r="F46" s="1">
        <v>19</v>
      </c>
      <c r="G46" s="5">
        <v>7.51</v>
      </c>
      <c r="H46" s="5">
        <f t="shared" si="10"/>
        <v>142.69</v>
      </c>
      <c r="I46" s="1">
        <v>7</v>
      </c>
      <c r="J46" s="1" t="s">
        <v>47</v>
      </c>
      <c r="K46" s="1">
        <v>9</v>
      </c>
      <c r="L46" s="5">
        <v>7.68</v>
      </c>
      <c r="M46" s="5">
        <f t="shared" si="11"/>
        <v>69.12</v>
      </c>
      <c r="N46" s="1">
        <v>8</v>
      </c>
      <c r="O46" s="9" t="s">
        <v>48</v>
      </c>
      <c r="P46" s="1">
        <v>5</v>
      </c>
      <c r="Q46" s="5">
        <v>8.2200000000000006</v>
      </c>
      <c r="R46" s="5">
        <f t="shared" si="6"/>
        <v>41.1</v>
      </c>
      <c r="S46" s="16">
        <v>4</v>
      </c>
      <c r="T46" s="1">
        <f t="shared" si="12"/>
        <v>33</v>
      </c>
      <c r="U46" s="5">
        <f t="shared" si="13"/>
        <v>7.6639393939393941</v>
      </c>
      <c r="V46" s="1">
        <v>4</v>
      </c>
      <c r="W46" s="1">
        <v>7</v>
      </c>
    </row>
    <row r="47" spans="2:24" x14ac:dyDescent="0.25">
      <c r="B47" s="1" t="s">
        <v>90</v>
      </c>
      <c r="C47" s="1" t="s">
        <v>11</v>
      </c>
      <c r="D47" s="2" t="s">
        <v>87</v>
      </c>
      <c r="E47" s="1" t="s">
        <v>82</v>
      </c>
      <c r="F47" s="1">
        <v>30</v>
      </c>
      <c r="G47" s="5">
        <v>7.44</v>
      </c>
      <c r="H47" s="5">
        <f t="shared" si="10"/>
        <v>223.20000000000002</v>
      </c>
      <c r="I47" s="1">
        <v>6</v>
      </c>
      <c r="J47" s="1" t="s">
        <v>47</v>
      </c>
      <c r="K47" s="5">
        <v>0</v>
      </c>
      <c r="L47" s="5">
        <v>0</v>
      </c>
      <c r="M47" s="5">
        <f t="shared" si="11"/>
        <v>0</v>
      </c>
      <c r="N47" s="9">
        <v>0</v>
      </c>
      <c r="O47" s="9" t="s">
        <v>48</v>
      </c>
      <c r="P47" s="1">
        <v>4</v>
      </c>
      <c r="Q47" s="5">
        <v>8.43</v>
      </c>
      <c r="R47" s="5">
        <f t="shared" si="6"/>
        <v>33.72</v>
      </c>
      <c r="S47" s="16">
        <v>2</v>
      </c>
      <c r="T47" s="1">
        <f t="shared" si="12"/>
        <v>34</v>
      </c>
      <c r="U47" s="5">
        <f t="shared" si="13"/>
        <v>7.5564705882352943</v>
      </c>
      <c r="V47" s="1">
        <v>5</v>
      </c>
      <c r="W47" s="1">
        <v>8</v>
      </c>
    </row>
    <row r="48" spans="2:24" x14ac:dyDescent="0.25">
      <c r="B48" s="1" t="s">
        <v>90</v>
      </c>
      <c r="C48" s="1" t="s">
        <v>11</v>
      </c>
      <c r="D48" s="2" t="s">
        <v>89</v>
      </c>
      <c r="E48" s="1" t="s">
        <v>9</v>
      </c>
      <c r="F48" s="1">
        <v>27</v>
      </c>
      <c r="G48" s="5">
        <v>7.46</v>
      </c>
      <c r="H48" s="5">
        <f t="shared" si="10"/>
        <v>201.42</v>
      </c>
      <c r="I48" s="1">
        <v>11</v>
      </c>
      <c r="J48" s="1" t="s">
        <v>47</v>
      </c>
      <c r="K48" s="1">
        <v>9</v>
      </c>
      <c r="L48" s="5">
        <v>7.6</v>
      </c>
      <c r="M48" s="5">
        <f t="shared" si="11"/>
        <v>68.399999999999991</v>
      </c>
      <c r="N48" s="1">
        <v>20</v>
      </c>
      <c r="O48" s="9" t="s">
        <v>48</v>
      </c>
      <c r="P48" s="1">
        <v>5</v>
      </c>
      <c r="Q48" s="5">
        <v>7.89</v>
      </c>
      <c r="R48" s="5">
        <f t="shared" si="6"/>
        <v>39.449999999999996</v>
      </c>
      <c r="S48" s="16">
        <v>12</v>
      </c>
      <c r="T48" s="1">
        <f t="shared" si="12"/>
        <v>41</v>
      </c>
      <c r="U48" s="5">
        <f t="shared" si="13"/>
        <v>7.5431707317073169</v>
      </c>
      <c r="V48" s="1">
        <v>6</v>
      </c>
      <c r="W48" s="1">
        <v>10</v>
      </c>
    </row>
    <row r="49" spans="2:23" x14ac:dyDescent="0.25">
      <c r="B49" s="1" t="s">
        <v>90</v>
      </c>
      <c r="C49" s="1" t="s">
        <v>11</v>
      </c>
      <c r="D49" s="2" t="s">
        <v>88</v>
      </c>
      <c r="E49" s="1" t="s">
        <v>81</v>
      </c>
      <c r="F49" s="1">
        <v>24</v>
      </c>
      <c r="G49" s="5">
        <v>7.34</v>
      </c>
      <c r="H49" s="5">
        <f t="shared" si="10"/>
        <v>176.16</v>
      </c>
      <c r="I49" s="1">
        <v>40</v>
      </c>
      <c r="J49" s="1" t="s">
        <v>47</v>
      </c>
      <c r="K49" s="1">
        <v>11</v>
      </c>
      <c r="L49" s="5">
        <v>7.45</v>
      </c>
      <c r="M49" s="5">
        <f t="shared" si="11"/>
        <v>81.95</v>
      </c>
      <c r="N49" s="1">
        <v>34</v>
      </c>
      <c r="O49" s="9" t="s">
        <v>48</v>
      </c>
      <c r="P49" s="1">
        <v>7</v>
      </c>
      <c r="Q49" s="5">
        <v>7.72</v>
      </c>
      <c r="R49" s="5">
        <f t="shared" si="6"/>
        <v>54.04</v>
      </c>
      <c r="S49" s="16">
        <v>19</v>
      </c>
      <c r="T49" s="1">
        <f t="shared" si="12"/>
        <v>42</v>
      </c>
      <c r="U49" s="5">
        <f t="shared" si="13"/>
        <v>7.4321428571428578</v>
      </c>
      <c r="V49" s="1">
        <v>7</v>
      </c>
      <c r="W49" s="1">
        <v>9</v>
      </c>
    </row>
    <row r="50" spans="2:23" x14ac:dyDescent="0.25">
      <c r="B50" s="1" t="s">
        <v>90</v>
      </c>
      <c r="C50" s="1" t="s">
        <v>11</v>
      </c>
      <c r="D50" s="2" t="s">
        <v>85</v>
      </c>
      <c r="E50" s="1" t="s">
        <v>81</v>
      </c>
      <c r="F50" s="1">
        <v>25</v>
      </c>
      <c r="G50" s="5">
        <v>7.36</v>
      </c>
      <c r="H50" s="5">
        <f t="shared" si="10"/>
        <v>184</v>
      </c>
      <c r="I50" s="1">
        <v>38</v>
      </c>
      <c r="J50" s="1" t="s">
        <v>47</v>
      </c>
      <c r="K50" s="1">
        <v>8</v>
      </c>
      <c r="L50" s="5">
        <v>6.89</v>
      </c>
      <c r="M50" s="5">
        <f t="shared" si="11"/>
        <v>55.12</v>
      </c>
      <c r="N50" s="1">
        <v>175</v>
      </c>
      <c r="O50" s="9" t="s">
        <v>48</v>
      </c>
      <c r="P50" s="1">
        <v>7</v>
      </c>
      <c r="Q50" s="5">
        <v>7.98</v>
      </c>
      <c r="R50" s="5">
        <f t="shared" si="6"/>
        <v>55.86</v>
      </c>
      <c r="S50" s="16">
        <v>8</v>
      </c>
      <c r="T50" s="1">
        <f t="shared" si="12"/>
        <v>40</v>
      </c>
      <c r="U50" s="5">
        <f t="shared" si="13"/>
        <v>7.3745000000000003</v>
      </c>
      <c r="V50" s="1">
        <v>8</v>
      </c>
      <c r="W50" s="1">
        <v>5</v>
      </c>
    </row>
    <row r="51" spans="2:23" x14ac:dyDescent="0.25">
      <c r="B51" s="1" t="s">
        <v>90</v>
      </c>
      <c r="C51" s="1" t="s">
        <v>11</v>
      </c>
      <c r="D51" s="2" t="s">
        <v>86</v>
      </c>
      <c r="E51" s="1" t="s">
        <v>81</v>
      </c>
      <c r="F51" s="1">
        <v>25</v>
      </c>
      <c r="G51" s="5">
        <v>7.22</v>
      </c>
      <c r="H51" s="5">
        <f t="shared" si="10"/>
        <v>180.5</v>
      </c>
      <c r="I51" s="1">
        <v>70</v>
      </c>
      <c r="J51" s="1" t="s">
        <v>47</v>
      </c>
      <c r="K51" s="1">
        <v>12</v>
      </c>
      <c r="L51" s="5">
        <v>7.21</v>
      </c>
      <c r="M51" s="5">
        <f t="shared" si="11"/>
        <v>86.52</v>
      </c>
      <c r="N51" s="1">
        <v>76</v>
      </c>
      <c r="O51" s="9" t="s">
        <v>48</v>
      </c>
      <c r="P51" s="1">
        <v>7</v>
      </c>
      <c r="Q51" s="5">
        <v>7.36</v>
      </c>
      <c r="R51" s="5">
        <f t="shared" si="6"/>
        <v>51.52</v>
      </c>
      <c r="S51" s="16">
        <v>57</v>
      </c>
      <c r="T51" s="1">
        <f t="shared" si="12"/>
        <v>44</v>
      </c>
      <c r="U51" s="5">
        <f t="shared" si="13"/>
        <v>7.2395454545454534</v>
      </c>
      <c r="V51" s="1">
        <v>9</v>
      </c>
      <c r="W51" s="1">
        <v>6</v>
      </c>
    </row>
    <row r="52" spans="2:23" x14ac:dyDescent="0.25">
      <c r="B52" s="1" t="s">
        <v>90</v>
      </c>
      <c r="C52" s="1" t="s">
        <v>11</v>
      </c>
      <c r="D52" s="2" t="s">
        <v>84</v>
      </c>
      <c r="E52" s="1" t="s">
        <v>81</v>
      </c>
      <c r="F52" s="1">
        <v>31</v>
      </c>
      <c r="G52" s="5">
        <v>7.05</v>
      </c>
      <c r="H52" s="5">
        <f t="shared" si="10"/>
        <v>218.54999999999998</v>
      </c>
      <c r="I52" s="1">
        <v>121</v>
      </c>
      <c r="J52" s="1" t="s">
        <v>47</v>
      </c>
      <c r="K52" s="1">
        <v>12</v>
      </c>
      <c r="L52" s="5">
        <v>6.91</v>
      </c>
      <c r="M52" s="5">
        <f t="shared" si="11"/>
        <v>82.92</v>
      </c>
      <c r="N52" s="1">
        <v>167</v>
      </c>
      <c r="O52" s="9" t="s">
        <v>48</v>
      </c>
      <c r="P52" s="1">
        <v>7</v>
      </c>
      <c r="Q52" s="5">
        <v>7.23</v>
      </c>
      <c r="R52" s="5">
        <f t="shared" si="6"/>
        <v>50.61</v>
      </c>
      <c r="S52" s="16">
        <v>89</v>
      </c>
      <c r="T52" s="1">
        <f t="shared" si="12"/>
        <v>50</v>
      </c>
      <c r="U52" s="5">
        <f t="shared" si="13"/>
        <v>7.0415999999999999</v>
      </c>
      <c r="V52" s="1">
        <v>10</v>
      </c>
      <c r="W52" s="1">
        <v>3</v>
      </c>
    </row>
    <row r="53" spans="2:23" x14ac:dyDescent="0.25">
      <c r="B53" s="1" t="s">
        <v>91</v>
      </c>
      <c r="C53" s="1" t="s">
        <v>11</v>
      </c>
      <c r="D53" s="2" t="s">
        <v>7</v>
      </c>
      <c r="E53" s="1" t="s">
        <v>9</v>
      </c>
      <c r="F53" s="1">
        <v>37</v>
      </c>
      <c r="G53" s="5">
        <v>8.84</v>
      </c>
      <c r="H53" s="5">
        <f t="shared" si="10"/>
        <v>327.08</v>
      </c>
      <c r="I53" s="1">
        <v>1</v>
      </c>
      <c r="J53" s="1" t="s">
        <v>47</v>
      </c>
      <c r="K53" s="1">
        <v>13</v>
      </c>
      <c r="L53" s="5">
        <v>8.9</v>
      </c>
      <c r="M53" s="5">
        <f t="shared" si="11"/>
        <v>115.7</v>
      </c>
      <c r="N53" s="1">
        <v>1</v>
      </c>
      <c r="O53" s="9" t="s">
        <v>70</v>
      </c>
      <c r="P53" s="1">
        <v>6</v>
      </c>
      <c r="Q53" s="5">
        <v>8.35</v>
      </c>
      <c r="R53" s="5">
        <f t="shared" si="6"/>
        <v>50.099999999999994</v>
      </c>
      <c r="S53" s="16">
        <v>1</v>
      </c>
      <c r="T53" s="1">
        <f t="shared" si="12"/>
        <v>56</v>
      </c>
      <c r="U53" s="5">
        <f t="shared" si="13"/>
        <v>8.8014285714285716</v>
      </c>
      <c r="V53" s="1">
        <v>1</v>
      </c>
      <c r="W53" s="1">
        <v>1</v>
      </c>
    </row>
    <row r="54" spans="2:23" x14ac:dyDescent="0.25">
      <c r="B54" s="1" t="s">
        <v>91</v>
      </c>
      <c r="C54" s="1" t="s">
        <v>11</v>
      </c>
      <c r="D54" s="2" t="s">
        <v>8</v>
      </c>
      <c r="E54" s="1" t="s">
        <v>9</v>
      </c>
      <c r="F54" s="1">
        <v>35</v>
      </c>
      <c r="G54" s="5">
        <v>8.48</v>
      </c>
      <c r="H54" s="5">
        <f t="shared" si="10"/>
        <v>296.8</v>
      </c>
      <c r="I54" s="1">
        <v>2</v>
      </c>
      <c r="J54" s="1" t="s">
        <v>47</v>
      </c>
      <c r="K54" s="1">
        <v>12</v>
      </c>
      <c r="L54" s="5">
        <v>7.83</v>
      </c>
      <c r="M54" s="5">
        <f t="shared" si="11"/>
        <v>93.960000000000008</v>
      </c>
      <c r="N54" s="1">
        <v>10</v>
      </c>
      <c r="O54" s="9">
        <v>0</v>
      </c>
      <c r="P54" s="9">
        <v>0</v>
      </c>
      <c r="Q54" s="9">
        <v>0</v>
      </c>
      <c r="R54" s="5">
        <f t="shared" si="6"/>
        <v>0</v>
      </c>
      <c r="S54" s="9">
        <v>0</v>
      </c>
      <c r="T54" s="1">
        <f t="shared" si="12"/>
        <v>47</v>
      </c>
      <c r="U54" s="5">
        <f t="shared" si="13"/>
        <v>8.3140425531914897</v>
      </c>
      <c r="V54" s="1">
        <v>2</v>
      </c>
      <c r="W54" s="1">
        <v>2</v>
      </c>
    </row>
    <row r="55" spans="2:23" x14ac:dyDescent="0.25">
      <c r="B55" s="1" t="s">
        <v>91</v>
      </c>
      <c r="C55" s="1" t="s">
        <v>11</v>
      </c>
      <c r="D55" s="2" t="s">
        <v>93</v>
      </c>
      <c r="E55" s="1" t="s">
        <v>46</v>
      </c>
      <c r="F55" s="1">
        <v>38</v>
      </c>
      <c r="G55" s="5">
        <v>7.96</v>
      </c>
      <c r="H55" s="5">
        <f t="shared" si="10"/>
        <v>302.48</v>
      </c>
      <c r="I55" s="1">
        <v>1</v>
      </c>
      <c r="J55" s="1" t="s">
        <v>47</v>
      </c>
      <c r="K55" s="1">
        <v>7</v>
      </c>
      <c r="L55" s="5">
        <v>8.4</v>
      </c>
      <c r="M55" s="5">
        <f t="shared" si="11"/>
        <v>58.800000000000004</v>
      </c>
      <c r="N55" s="1">
        <v>2</v>
      </c>
      <c r="O55" s="9">
        <v>0</v>
      </c>
      <c r="P55" s="12">
        <v>0</v>
      </c>
      <c r="Q55" s="12">
        <v>0</v>
      </c>
      <c r="R55" s="5">
        <f t="shared" ref="R55:R86" si="14">P55*Q55</f>
        <v>0</v>
      </c>
      <c r="S55" s="9">
        <v>0</v>
      </c>
      <c r="T55" s="1">
        <f t="shared" si="12"/>
        <v>45</v>
      </c>
      <c r="U55" s="5">
        <f t="shared" si="13"/>
        <v>8.0284444444444443</v>
      </c>
      <c r="V55" s="1">
        <v>3</v>
      </c>
      <c r="W55" s="1">
        <v>8</v>
      </c>
    </row>
    <row r="56" spans="2:23" x14ac:dyDescent="0.25">
      <c r="B56" s="1" t="s">
        <v>91</v>
      </c>
      <c r="C56" s="1" t="s">
        <v>11</v>
      </c>
      <c r="D56" s="2" t="s">
        <v>58</v>
      </c>
      <c r="E56" s="1" t="s">
        <v>9</v>
      </c>
      <c r="F56" s="1">
        <v>29</v>
      </c>
      <c r="G56" s="5">
        <v>7.96</v>
      </c>
      <c r="H56" s="5">
        <f t="shared" si="10"/>
        <v>230.84</v>
      </c>
      <c r="I56" s="1">
        <v>3</v>
      </c>
      <c r="J56" s="1" t="s">
        <v>47</v>
      </c>
      <c r="K56" s="1">
        <v>12</v>
      </c>
      <c r="L56" s="5">
        <v>7.92</v>
      </c>
      <c r="M56" s="5">
        <f t="shared" si="11"/>
        <v>95.039999999999992</v>
      </c>
      <c r="N56" s="1">
        <v>6</v>
      </c>
      <c r="O56" s="9" t="s">
        <v>70</v>
      </c>
      <c r="P56" s="1">
        <v>2</v>
      </c>
      <c r="Q56" s="5">
        <v>7.56</v>
      </c>
      <c r="R56" s="5">
        <f t="shared" si="14"/>
        <v>15.12</v>
      </c>
      <c r="S56" s="9">
        <v>0</v>
      </c>
      <c r="T56" s="1">
        <f t="shared" si="12"/>
        <v>43</v>
      </c>
      <c r="U56" s="5">
        <f t="shared" si="13"/>
        <v>7.9302325581395348</v>
      </c>
      <c r="V56" s="1">
        <v>4</v>
      </c>
      <c r="W56" s="1">
        <v>3</v>
      </c>
    </row>
    <row r="57" spans="2:23" x14ac:dyDescent="0.25">
      <c r="B57" s="1" t="s">
        <v>91</v>
      </c>
      <c r="C57" s="1" t="s">
        <v>11</v>
      </c>
      <c r="D57" s="2" t="s">
        <v>56</v>
      </c>
      <c r="E57" s="1" t="s">
        <v>9</v>
      </c>
      <c r="F57" s="1">
        <v>25</v>
      </c>
      <c r="G57" s="5">
        <v>7.69</v>
      </c>
      <c r="H57" s="5">
        <f t="shared" si="10"/>
        <v>192.25</v>
      </c>
      <c r="I57" s="1">
        <v>5</v>
      </c>
      <c r="J57" s="1" t="s">
        <v>47</v>
      </c>
      <c r="K57" s="1">
        <v>10</v>
      </c>
      <c r="L57" s="5">
        <v>7.9</v>
      </c>
      <c r="M57" s="5">
        <f t="shared" si="11"/>
        <v>79</v>
      </c>
      <c r="N57" s="1">
        <v>7</v>
      </c>
      <c r="O57" s="9">
        <v>0</v>
      </c>
      <c r="P57" s="12">
        <v>0</v>
      </c>
      <c r="Q57" s="12">
        <v>0</v>
      </c>
      <c r="R57" s="5">
        <f t="shared" si="14"/>
        <v>0</v>
      </c>
      <c r="S57" s="9">
        <v>0</v>
      </c>
      <c r="T57" s="1">
        <f t="shared" si="12"/>
        <v>35</v>
      </c>
      <c r="U57" s="5">
        <f t="shared" si="13"/>
        <v>7.75</v>
      </c>
      <c r="V57" s="1">
        <v>5</v>
      </c>
      <c r="W57" s="1">
        <v>5</v>
      </c>
    </row>
    <row r="58" spans="2:23" x14ac:dyDescent="0.25">
      <c r="B58" s="1" t="s">
        <v>91</v>
      </c>
      <c r="C58" s="1" t="s">
        <v>11</v>
      </c>
      <c r="D58" s="2" t="s">
        <v>94</v>
      </c>
      <c r="E58" s="1" t="s">
        <v>46</v>
      </c>
      <c r="F58" s="1">
        <v>34</v>
      </c>
      <c r="G58" s="5">
        <v>7.81</v>
      </c>
      <c r="H58" s="5">
        <f t="shared" si="10"/>
        <v>265.53999999999996</v>
      </c>
      <c r="I58" s="1">
        <v>2</v>
      </c>
      <c r="J58" s="1" t="s">
        <v>47</v>
      </c>
      <c r="K58" s="1">
        <v>7</v>
      </c>
      <c r="L58" s="5">
        <v>7.82</v>
      </c>
      <c r="M58" s="5">
        <f t="shared" si="11"/>
        <v>54.74</v>
      </c>
      <c r="N58" s="1">
        <v>11</v>
      </c>
      <c r="O58" s="9" t="s">
        <v>70</v>
      </c>
      <c r="P58" s="1">
        <v>6</v>
      </c>
      <c r="Q58" s="5">
        <v>7.31</v>
      </c>
      <c r="R58" s="5">
        <f t="shared" si="14"/>
        <v>43.86</v>
      </c>
      <c r="S58" s="16">
        <v>13</v>
      </c>
      <c r="T58" s="1">
        <f t="shared" si="12"/>
        <v>47</v>
      </c>
      <c r="U58" s="5">
        <f t="shared" si="13"/>
        <v>7.7476595744680852</v>
      </c>
      <c r="V58" s="1">
        <v>6</v>
      </c>
      <c r="W58" s="1">
        <v>10</v>
      </c>
    </row>
    <row r="59" spans="2:23" x14ac:dyDescent="0.25">
      <c r="B59" s="1" t="s">
        <v>91</v>
      </c>
      <c r="C59" s="1" t="s">
        <v>11</v>
      </c>
      <c r="D59" s="2" t="s">
        <v>92</v>
      </c>
      <c r="E59" s="1" t="s">
        <v>81</v>
      </c>
      <c r="F59" s="1">
        <v>28</v>
      </c>
      <c r="G59" s="5">
        <v>7.43</v>
      </c>
      <c r="H59" s="5">
        <f t="shared" si="10"/>
        <v>208.04</v>
      </c>
      <c r="I59" s="1">
        <v>15</v>
      </c>
      <c r="J59" s="1" t="s">
        <v>47</v>
      </c>
      <c r="K59" s="1">
        <v>10</v>
      </c>
      <c r="L59" s="5">
        <v>7.49</v>
      </c>
      <c r="M59" s="5">
        <f t="shared" si="11"/>
        <v>74.900000000000006</v>
      </c>
      <c r="N59" s="1">
        <v>33</v>
      </c>
      <c r="O59" s="9">
        <v>0</v>
      </c>
      <c r="P59" s="12">
        <v>0</v>
      </c>
      <c r="Q59" s="12">
        <v>0</v>
      </c>
      <c r="R59" s="5">
        <f t="shared" si="14"/>
        <v>0</v>
      </c>
      <c r="S59" s="9">
        <v>0</v>
      </c>
      <c r="T59" s="1">
        <f t="shared" si="12"/>
        <v>38</v>
      </c>
      <c r="U59" s="5">
        <f t="shared" si="13"/>
        <v>7.4457894736842105</v>
      </c>
      <c r="V59" s="1">
        <v>7</v>
      </c>
      <c r="W59" s="1">
        <v>4</v>
      </c>
    </row>
    <row r="60" spans="2:23" x14ac:dyDescent="0.25">
      <c r="B60" s="1" t="s">
        <v>91</v>
      </c>
      <c r="C60" s="1" t="s">
        <v>11</v>
      </c>
      <c r="D60" s="2" t="s">
        <v>85</v>
      </c>
      <c r="E60" s="1" t="s">
        <v>81</v>
      </c>
      <c r="F60" s="1">
        <v>28</v>
      </c>
      <c r="G60" s="5">
        <v>7.27</v>
      </c>
      <c r="H60" s="5">
        <f t="shared" si="10"/>
        <v>203.56</v>
      </c>
      <c r="I60" s="1">
        <v>43</v>
      </c>
      <c r="J60" s="1" t="s">
        <v>47</v>
      </c>
      <c r="K60" s="1">
        <v>10</v>
      </c>
      <c r="L60" s="5">
        <v>7.59</v>
      </c>
      <c r="M60" s="5">
        <f t="shared" si="11"/>
        <v>75.900000000000006</v>
      </c>
      <c r="N60" s="1">
        <v>21</v>
      </c>
      <c r="O60" s="9">
        <v>0</v>
      </c>
      <c r="P60" s="12">
        <v>0</v>
      </c>
      <c r="Q60" s="12">
        <v>0</v>
      </c>
      <c r="R60" s="5">
        <f t="shared" si="14"/>
        <v>0</v>
      </c>
      <c r="S60" s="9">
        <v>0</v>
      </c>
      <c r="T60" s="1">
        <f t="shared" si="12"/>
        <v>38</v>
      </c>
      <c r="U60" s="5">
        <f t="shared" si="13"/>
        <v>7.3542105263157902</v>
      </c>
      <c r="V60" s="1">
        <v>8</v>
      </c>
      <c r="W60" s="1">
        <v>6</v>
      </c>
    </row>
    <row r="61" spans="2:23" x14ac:dyDescent="0.25">
      <c r="B61" s="1" t="s">
        <v>91</v>
      </c>
      <c r="C61" s="1" t="s">
        <v>11</v>
      </c>
      <c r="D61" s="2" t="s">
        <v>17</v>
      </c>
      <c r="E61" s="1" t="s">
        <v>9</v>
      </c>
      <c r="F61" s="1">
        <v>19</v>
      </c>
      <c r="G61" s="5">
        <v>6.96</v>
      </c>
      <c r="H61" s="5">
        <f t="shared" si="10"/>
        <v>132.24</v>
      </c>
      <c r="I61" s="1">
        <v>77</v>
      </c>
      <c r="J61" s="1" t="s">
        <v>47</v>
      </c>
      <c r="K61" s="1">
        <v>10</v>
      </c>
      <c r="L61" s="5">
        <v>7.34</v>
      </c>
      <c r="M61" s="5">
        <f t="shared" si="11"/>
        <v>73.400000000000006</v>
      </c>
      <c r="N61" s="1">
        <v>51</v>
      </c>
      <c r="O61" s="9">
        <v>0</v>
      </c>
      <c r="P61" s="12">
        <v>0</v>
      </c>
      <c r="Q61" s="12">
        <v>0</v>
      </c>
      <c r="R61" s="5">
        <f t="shared" si="14"/>
        <v>0</v>
      </c>
      <c r="S61" s="9">
        <v>0</v>
      </c>
      <c r="T61" s="1">
        <f t="shared" si="12"/>
        <v>29</v>
      </c>
      <c r="U61" s="5">
        <f t="shared" si="13"/>
        <v>7.0910344827586211</v>
      </c>
      <c r="V61" s="1">
        <v>9</v>
      </c>
      <c r="W61" s="1">
        <v>9</v>
      </c>
    </row>
    <row r="62" spans="2:23" x14ac:dyDescent="0.25">
      <c r="B62" s="1" t="s">
        <v>91</v>
      </c>
      <c r="C62" s="1" t="s">
        <v>11</v>
      </c>
      <c r="D62" s="2" t="s">
        <v>84</v>
      </c>
      <c r="E62" s="1" t="s">
        <v>81</v>
      </c>
      <c r="F62" s="1">
        <v>31</v>
      </c>
      <c r="G62" s="5">
        <v>6.86</v>
      </c>
      <c r="H62" s="5">
        <f t="shared" si="10"/>
        <v>212.66</v>
      </c>
      <c r="I62" s="1">
        <v>148</v>
      </c>
      <c r="J62" s="1" t="s">
        <v>47</v>
      </c>
      <c r="K62" s="1">
        <v>12</v>
      </c>
      <c r="L62" s="5">
        <v>6.51</v>
      </c>
      <c r="M62" s="5">
        <f t="shared" si="11"/>
        <v>78.12</v>
      </c>
      <c r="N62" s="1">
        <v>313</v>
      </c>
      <c r="O62" s="9">
        <v>0</v>
      </c>
      <c r="P62" s="12">
        <v>0</v>
      </c>
      <c r="Q62" s="12">
        <v>0</v>
      </c>
      <c r="R62" s="5">
        <f t="shared" si="14"/>
        <v>0</v>
      </c>
      <c r="S62" s="9">
        <v>0</v>
      </c>
      <c r="T62" s="1">
        <f t="shared" si="12"/>
        <v>43</v>
      </c>
      <c r="U62" s="5">
        <f t="shared" si="13"/>
        <v>6.7623255813953485</v>
      </c>
      <c r="V62" s="1">
        <v>10</v>
      </c>
      <c r="W62" s="1">
        <v>7</v>
      </c>
    </row>
    <row r="63" spans="2:23" x14ac:dyDescent="0.25">
      <c r="B63" s="1" t="s">
        <v>95</v>
      </c>
      <c r="C63" s="1" t="s">
        <v>11</v>
      </c>
      <c r="D63" s="2" t="s">
        <v>7</v>
      </c>
      <c r="E63" s="1" t="s">
        <v>9</v>
      </c>
      <c r="F63" s="1">
        <v>31</v>
      </c>
      <c r="G63" s="5">
        <v>8.4600000000000009</v>
      </c>
      <c r="H63" s="5">
        <f t="shared" si="10"/>
        <v>262.26000000000005</v>
      </c>
      <c r="I63" s="1">
        <v>1</v>
      </c>
      <c r="J63" s="1" t="s">
        <v>47</v>
      </c>
      <c r="K63" s="1">
        <v>7</v>
      </c>
      <c r="L63" s="5">
        <v>8.2799999999999994</v>
      </c>
      <c r="M63" s="5">
        <f t="shared" si="11"/>
        <v>57.959999999999994</v>
      </c>
      <c r="N63" s="1">
        <v>2</v>
      </c>
      <c r="O63" s="9" t="s">
        <v>70</v>
      </c>
      <c r="P63" s="1">
        <v>5</v>
      </c>
      <c r="Q63" s="5">
        <v>8.56</v>
      </c>
      <c r="R63" s="5">
        <f t="shared" si="14"/>
        <v>42.800000000000004</v>
      </c>
      <c r="S63" s="16">
        <v>1</v>
      </c>
      <c r="T63" s="1">
        <f t="shared" si="12"/>
        <v>43</v>
      </c>
      <c r="U63" s="5">
        <f t="shared" si="13"/>
        <v>8.4423255813953499</v>
      </c>
      <c r="V63" s="1">
        <v>1</v>
      </c>
      <c r="W63" s="1">
        <v>2</v>
      </c>
    </row>
    <row r="64" spans="2:23" x14ac:dyDescent="0.25">
      <c r="B64" s="1" t="s">
        <v>95</v>
      </c>
      <c r="C64" s="1" t="s">
        <v>11</v>
      </c>
      <c r="D64" s="2" t="s">
        <v>58</v>
      </c>
      <c r="E64" s="1" t="s">
        <v>9</v>
      </c>
      <c r="F64" s="1">
        <v>34</v>
      </c>
      <c r="G64" s="5">
        <v>8.43</v>
      </c>
      <c r="H64" s="5">
        <f t="shared" si="10"/>
        <v>286.62</v>
      </c>
      <c r="I64" s="1">
        <v>2</v>
      </c>
      <c r="J64" s="1" t="s">
        <v>47</v>
      </c>
      <c r="K64" s="1">
        <v>9</v>
      </c>
      <c r="L64" s="5">
        <v>8.24</v>
      </c>
      <c r="M64" s="5">
        <f t="shared" si="11"/>
        <v>74.16</v>
      </c>
      <c r="N64" s="1">
        <v>3</v>
      </c>
      <c r="O64" s="9">
        <v>0</v>
      </c>
      <c r="P64" s="12">
        <v>0</v>
      </c>
      <c r="Q64" s="12">
        <v>0</v>
      </c>
      <c r="R64" s="5">
        <f t="shared" si="14"/>
        <v>0</v>
      </c>
      <c r="S64" s="9">
        <v>0</v>
      </c>
      <c r="T64" s="1">
        <f t="shared" si="12"/>
        <v>43</v>
      </c>
      <c r="U64" s="5">
        <f t="shared" si="13"/>
        <v>8.3902325581395338</v>
      </c>
      <c r="V64" s="1">
        <v>2</v>
      </c>
      <c r="W64" s="1">
        <v>5</v>
      </c>
    </row>
    <row r="65" spans="2:23" x14ac:dyDescent="0.25">
      <c r="B65" s="1" t="s">
        <v>95</v>
      </c>
      <c r="C65" s="1" t="s">
        <v>11</v>
      </c>
      <c r="D65" s="2" t="s">
        <v>79</v>
      </c>
      <c r="E65" s="1" t="s">
        <v>9</v>
      </c>
      <c r="F65" s="1">
        <v>21</v>
      </c>
      <c r="G65" s="5">
        <v>8.1199999999999992</v>
      </c>
      <c r="H65" s="5">
        <f t="shared" si="10"/>
        <v>170.51999999999998</v>
      </c>
      <c r="I65" s="1">
        <v>3</v>
      </c>
      <c r="J65" s="1" t="s">
        <v>47</v>
      </c>
      <c r="K65" s="1">
        <v>8</v>
      </c>
      <c r="L65" s="5">
        <v>7.58</v>
      </c>
      <c r="M65" s="5">
        <f t="shared" si="11"/>
        <v>60.64</v>
      </c>
      <c r="N65" s="1">
        <v>19</v>
      </c>
      <c r="O65" s="9" t="s">
        <v>76</v>
      </c>
      <c r="P65" s="1">
        <v>6</v>
      </c>
      <c r="Q65" s="5">
        <v>8.2200000000000006</v>
      </c>
      <c r="R65" s="5">
        <f t="shared" si="14"/>
        <v>49.320000000000007</v>
      </c>
      <c r="S65" s="16">
        <v>1</v>
      </c>
      <c r="T65" s="1">
        <f t="shared" si="12"/>
        <v>35</v>
      </c>
      <c r="U65" s="5">
        <f t="shared" si="13"/>
        <v>8.0137142857142845</v>
      </c>
      <c r="V65" s="1">
        <v>3</v>
      </c>
      <c r="W65" s="1">
        <v>6</v>
      </c>
    </row>
    <row r="66" spans="2:23" x14ac:dyDescent="0.25">
      <c r="B66" s="1" t="s">
        <v>95</v>
      </c>
      <c r="C66" s="1" t="s">
        <v>11</v>
      </c>
      <c r="D66" s="2" t="s">
        <v>56</v>
      </c>
      <c r="E66" s="1" t="s">
        <v>9</v>
      </c>
      <c r="F66" s="1">
        <v>35</v>
      </c>
      <c r="G66" s="5">
        <v>8</v>
      </c>
      <c r="H66" s="5">
        <f t="shared" si="10"/>
        <v>280</v>
      </c>
      <c r="I66" s="1">
        <v>4</v>
      </c>
      <c r="J66" s="1" t="s">
        <v>47</v>
      </c>
      <c r="K66" s="1">
        <v>9</v>
      </c>
      <c r="L66" s="5">
        <v>7.73</v>
      </c>
      <c r="M66" s="5">
        <f t="shared" si="11"/>
        <v>69.570000000000007</v>
      </c>
      <c r="N66" s="1">
        <v>9</v>
      </c>
      <c r="O66" s="9">
        <v>0</v>
      </c>
      <c r="P66" s="12">
        <v>0</v>
      </c>
      <c r="Q66" s="12">
        <v>0</v>
      </c>
      <c r="R66" s="5">
        <f t="shared" si="14"/>
        <v>0</v>
      </c>
      <c r="S66" s="9">
        <v>0</v>
      </c>
      <c r="T66" s="1">
        <f t="shared" si="12"/>
        <v>44</v>
      </c>
      <c r="U66" s="5">
        <f t="shared" si="13"/>
        <v>7.9447727272727269</v>
      </c>
      <c r="V66" s="1">
        <v>4</v>
      </c>
      <c r="W66" s="1">
        <v>4</v>
      </c>
    </row>
    <row r="67" spans="2:23" x14ac:dyDescent="0.25">
      <c r="B67" s="1" t="s">
        <v>95</v>
      </c>
      <c r="C67" s="1" t="s">
        <v>11</v>
      </c>
      <c r="D67" s="2" t="s">
        <v>8</v>
      </c>
      <c r="E67" s="1" t="s">
        <v>9</v>
      </c>
      <c r="F67" s="1">
        <v>36</v>
      </c>
      <c r="G67" s="5">
        <v>7.99</v>
      </c>
      <c r="H67" s="5">
        <f t="shared" ref="H67:H98" si="15">F67*G67</f>
        <v>287.64</v>
      </c>
      <c r="I67" s="1">
        <v>5</v>
      </c>
      <c r="J67" s="1" t="s">
        <v>47</v>
      </c>
      <c r="K67" s="1">
        <v>12</v>
      </c>
      <c r="L67" s="5">
        <v>8.11</v>
      </c>
      <c r="M67" s="5">
        <f t="shared" ref="M67:M98" si="16">K67*L67</f>
        <v>97.32</v>
      </c>
      <c r="N67" s="1">
        <v>5</v>
      </c>
      <c r="O67" s="9" t="s">
        <v>76</v>
      </c>
      <c r="P67" s="1">
        <v>7</v>
      </c>
      <c r="Q67" s="5">
        <v>7.18</v>
      </c>
      <c r="R67" s="5">
        <f t="shared" si="14"/>
        <v>50.26</v>
      </c>
      <c r="S67" s="16">
        <v>51</v>
      </c>
      <c r="T67" s="1">
        <f t="shared" si="12"/>
        <v>55</v>
      </c>
      <c r="U67" s="5">
        <f t="shared" si="13"/>
        <v>7.9130909090909087</v>
      </c>
      <c r="V67" s="1">
        <v>5</v>
      </c>
      <c r="W67" s="1">
        <v>1</v>
      </c>
    </row>
    <row r="68" spans="2:23" x14ac:dyDescent="0.25">
      <c r="B68" s="1" t="s">
        <v>95</v>
      </c>
      <c r="C68" s="1" t="s">
        <v>11</v>
      </c>
      <c r="D68" s="2" t="s">
        <v>97</v>
      </c>
      <c r="E68" s="1" t="s">
        <v>46</v>
      </c>
      <c r="F68" s="1">
        <v>36</v>
      </c>
      <c r="G68" s="5">
        <v>7.84</v>
      </c>
      <c r="H68" s="5">
        <f t="shared" si="15"/>
        <v>282.24</v>
      </c>
      <c r="I68" s="1">
        <v>1</v>
      </c>
      <c r="J68" s="1" t="s">
        <v>47</v>
      </c>
      <c r="K68" s="5">
        <v>0</v>
      </c>
      <c r="L68" s="5">
        <v>0</v>
      </c>
      <c r="M68" s="5">
        <f t="shared" si="16"/>
        <v>0</v>
      </c>
      <c r="N68" s="9">
        <v>0</v>
      </c>
      <c r="O68" s="9">
        <v>0</v>
      </c>
      <c r="P68" s="5">
        <v>0</v>
      </c>
      <c r="Q68" s="5">
        <v>0</v>
      </c>
      <c r="R68" s="5">
        <f t="shared" si="14"/>
        <v>0</v>
      </c>
      <c r="S68" s="9">
        <v>0</v>
      </c>
      <c r="T68" s="1">
        <f t="shared" si="12"/>
        <v>36</v>
      </c>
      <c r="U68" s="5">
        <f t="shared" si="13"/>
        <v>7.84</v>
      </c>
      <c r="V68" s="1">
        <v>6</v>
      </c>
      <c r="W68" s="1">
        <v>7</v>
      </c>
    </row>
    <row r="69" spans="2:23" x14ac:dyDescent="0.25">
      <c r="B69" s="1" t="s">
        <v>95</v>
      </c>
      <c r="C69" s="1" t="s">
        <v>11</v>
      </c>
      <c r="D69" s="2" t="s">
        <v>96</v>
      </c>
      <c r="E69" s="1" t="s">
        <v>9</v>
      </c>
      <c r="F69" s="1">
        <v>36</v>
      </c>
      <c r="G69" s="5">
        <v>7.5</v>
      </c>
      <c r="H69" s="5">
        <f t="shared" si="15"/>
        <v>270</v>
      </c>
      <c r="I69" s="1">
        <v>9</v>
      </c>
      <c r="J69" s="1" t="s">
        <v>47</v>
      </c>
      <c r="K69" s="1">
        <v>13</v>
      </c>
      <c r="L69" s="5">
        <v>7.56</v>
      </c>
      <c r="M69" s="5">
        <f t="shared" si="16"/>
        <v>98.28</v>
      </c>
      <c r="N69" s="1">
        <v>23</v>
      </c>
      <c r="O69" s="9" t="s">
        <v>76</v>
      </c>
      <c r="P69" s="1">
        <v>6</v>
      </c>
      <c r="Q69" s="5">
        <v>7.84</v>
      </c>
      <c r="R69" s="5">
        <f t="shared" si="14"/>
        <v>47.04</v>
      </c>
      <c r="S69" s="16">
        <v>6</v>
      </c>
      <c r="T69" s="1">
        <f t="shared" si="12"/>
        <v>55</v>
      </c>
      <c r="U69" s="5">
        <f t="shared" si="13"/>
        <v>7.5512727272727274</v>
      </c>
      <c r="V69" s="1">
        <v>7</v>
      </c>
      <c r="W69" s="1">
        <v>3</v>
      </c>
    </row>
    <row r="70" spans="2:23" x14ac:dyDescent="0.25">
      <c r="B70" s="1" t="s">
        <v>95</v>
      </c>
      <c r="C70" s="1" t="s">
        <v>11</v>
      </c>
      <c r="D70" s="2" t="s">
        <v>98</v>
      </c>
      <c r="E70" s="1" t="s">
        <v>46</v>
      </c>
      <c r="F70" s="1">
        <v>36</v>
      </c>
      <c r="G70" s="5">
        <v>7.51</v>
      </c>
      <c r="H70" s="5">
        <f t="shared" si="15"/>
        <v>270.36</v>
      </c>
      <c r="I70" s="1">
        <v>9</v>
      </c>
      <c r="J70" s="1" t="s">
        <v>47</v>
      </c>
      <c r="K70" s="5">
        <v>0</v>
      </c>
      <c r="L70" s="5">
        <v>0</v>
      </c>
      <c r="M70" s="5">
        <f t="shared" si="16"/>
        <v>0</v>
      </c>
      <c r="N70" s="9">
        <v>0</v>
      </c>
      <c r="O70" s="9" t="s">
        <v>76</v>
      </c>
      <c r="P70" s="1">
        <v>3</v>
      </c>
      <c r="Q70" s="5">
        <v>6.61</v>
      </c>
      <c r="R70" s="5">
        <f t="shared" si="14"/>
        <v>19.830000000000002</v>
      </c>
      <c r="S70" s="16">
        <v>178</v>
      </c>
      <c r="T70" s="1">
        <f t="shared" si="12"/>
        <v>39</v>
      </c>
      <c r="U70" s="5">
        <f t="shared" si="13"/>
        <v>7.4407692307692308</v>
      </c>
      <c r="V70" s="1">
        <v>8</v>
      </c>
      <c r="W70" s="1">
        <v>8</v>
      </c>
    </row>
    <row r="71" spans="2:23" x14ac:dyDescent="0.25">
      <c r="B71" s="1" t="s">
        <v>95</v>
      </c>
      <c r="C71" s="1" t="s">
        <v>11</v>
      </c>
      <c r="D71" s="2" t="s">
        <v>100</v>
      </c>
      <c r="E71" s="1" t="s">
        <v>9</v>
      </c>
      <c r="F71" s="1">
        <v>21</v>
      </c>
      <c r="G71" s="5">
        <v>7.27</v>
      </c>
      <c r="H71" s="5">
        <f t="shared" si="15"/>
        <v>152.66999999999999</v>
      </c>
      <c r="I71" s="1">
        <v>23</v>
      </c>
      <c r="J71" s="1" t="s">
        <v>47</v>
      </c>
      <c r="K71" s="1">
        <v>8</v>
      </c>
      <c r="L71" s="5">
        <v>7.16</v>
      </c>
      <c r="M71" s="5">
        <f t="shared" si="16"/>
        <v>57.28</v>
      </c>
      <c r="N71" s="1">
        <v>102</v>
      </c>
      <c r="O71" s="9" t="s">
        <v>76</v>
      </c>
      <c r="P71" s="1">
        <v>6</v>
      </c>
      <c r="Q71" s="5">
        <v>7.38</v>
      </c>
      <c r="R71" s="5">
        <f t="shared" si="14"/>
        <v>44.28</v>
      </c>
      <c r="S71" s="16">
        <v>22</v>
      </c>
      <c r="T71" s="1">
        <f t="shared" si="12"/>
        <v>35</v>
      </c>
      <c r="U71" s="5">
        <f t="shared" si="13"/>
        <v>7.2637142857142853</v>
      </c>
      <c r="V71" s="1">
        <v>9</v>
      </c>
      <c r="W71" s="1">
        <v>10</v>
      </c>
    </row>
    <row r="72" spans="2:23" x14ac:dyDescent="0.25">
      <c r="B72" s="1" t="s">
        <v>95</v>
      </c>
      <c r="C72" s="1" t="s">
        <v>11</v>
      </c>
      <c r="D72" s="2" t="s">
        <v>99</v>
      </c>
      <c r="E72" s="1" t="s">
        <v>44</v>
      </c>
      <c r="F72" s="1">
        <v>35</v>
      </c>
      <c r="G72" s="5">
        <v>6.77</v>
      </c>
      <c r="H72" s="5">
        <f t="shared" si="15"/>
        <v>236.95</v>
      </c>
      <c r="I72" s="1">
        <v>169</v>
      </c>
      <c r="J72" s="1" t="s">
        <v>47</v>
      </c>
      <c r="K72" s="1">
        <v>8</v>
      </c>
      <c r="L72" s="5">
        <v>6.94</v>
      </c>
      <c r="M72" s="5">
        <f t="shared" si="16"/>
        <v>55.52</v>
      </c>
      <c r="N72" s="1">
        <v>182</v>
      </c>
      <c r="O72" s="9" t="s">
        <v>76</v>
      </c>
      <c r="P72" s="1">
        <v>4</v>
      </c>
      <c r="Q72" s="5">
        <v>7.08</v>
      </c>
      <c r="R72" s="5">
        <f t="shared" si="14"/>
        <v>28.32</v>
      </c>
      <c r="S72" s="16">
        <v>76</v>
      </c>
      <c r="T72" s="1">
        <f t="shared" si="12"/>
        <v>47</v>
      </c>
      <c r="U72" s="5">
        <f t="shared" si="13"/>
        <v>6.8253191489361695</v>
      </c>
      <c r="V72" s="1">
        <v>10</v>
      </c>
      <c r="W72" s="1">
        <v>9</v>
      </c>
    </row>
    <row r="73" spans="2:23" x14ac:dyDescent="0.25">
      <c r="B73" s="1" t="s">
        <v>102</v>
      </c>
      <c r="C73" s="1" t="s">
        <v>11</v>
      </c>
      <c r="D73" s="2" t="s">
        <v>58</v>
      </c>
      <c r="E73" s="1" t="s">
        <v>9</v>
      </c>
      <c r="F73" s="1">
        <v>30</v>
      </c>
      <c r="G73" s="5">
        <v>8.52</v>
      </c>
      <c r="H73" s="5">
        <f t="shared" si="15"/>
        <v>255.6</v>
      </c>
      <c r="I73" s="1">
        <v>1</v>
      </c>
      <c r="J73" s="1" t="s">
        <v>47</v>
      </c>
      <c r="K73" s="1">
        <v>9</v>
      </c>
      <c r="L73" s="5">
        <v>8.24</v>
      </c>
      <c r="M73" s="5">
        <f t="shared" si="16"/>
        <v>74.16</v>
      </c>
      <c r="N73" s="1">
        <v>1</v>
      </c>
      <c r="O73" s="9">
        <v>0</v>
      </c>
      <c r="P73" s="12">
        <v>0</v>
      </c>
      <c r="Q73" s="12">
        <v>0</v>
      </c>
      <c r="R73" s="5">
        <f t="shared" si="14"/>
        <v>0</v>
      </c>
      <c r="S73" s="9">
        <v>0</v>
      </c>
      <c r="T73" s="1">
        <f t="shared" ref="T73:T82" si="17">SUM(F73+K73)</f>
        <v>39</v>
      </c>
      <c r="U73" s="5">
        <f t="shared" si="13"/>
        <v>8.4553846153846148</v>
      </c>
      <c r="V73" s="1">
        <v>1</v>
      </c>
      <c r="W73" s="1">
        <v>3</v>
      </c>
    </row>
    <row r="74" spans="2:23" x14ac:dyDescent="0.25">
      <c r="B74" s="1" t="s">
        <v>102</v>
      </c>
      <c r="C74" s="1" t="s">
        <v>11</v>
      </c>
      <c r="D74" s="2" t="s">
        <v>7</v>
      </c>
      <c r="E74" s="1" t="s">
        <v>9</v>
      </c>
      <c r="F74" s="1">
        <v>32</v>
      </c>
      <c r="G74" s="5">
        <v>8.4700000000000006</v>
      </c>
      <c r="H74" s="5">
        <f t="shared" si="15"/>
        <v>271.04000000000002</v>
      </c>
      <c r="I74" s="1">
        <v>2</v>
      </c>
      <c r="J74" s="1" t="s">
        <v>47</v>
      </c>
      <c r="K74" s="1">
        <v>9</v>
      </c>
      <c r="L74" s="5">
        <v>8.24</v>
      </c>
      <c r="M74" s="5">
        <f t="shared" si="16"/>
        <v>74.16</v>
      </c>
      <c r="N74" s="1">
        <v>2</v>
      </c>
      <c r="O74" s="9">
        <v>0</v>
      </c>
      <c r="P74" s="12">
        <v>0</v>
      </c>
      <c r="Q74" s="12">
        <v>0</v>
      </c>
      <c r="R74" s="5">
        <f t="shared" si="14"/>
        <v>0</v>
      </c>
      <c r="S74" s="9">
        <v>0</v>
      </c>
      <c r="T74" s="1">
        <f t="shared" si="17"/>
        <v>41</v>
      </c>
      <c r="U74" s="5">
        <f t="shared" si="13"/>
        <v>8.4195121951219516</v>
      </c>
      <c r="V74" s="1">
        <v>2</v>
      </c>
      <c r="W74" s="1">
        <v>2</v>
      </c>
    </row>
    <row r="75" spans="2:23" x14ac:dyDescent="0.25">
      <c r="B75" s="1" t="s">
        <v>102</v>
      </c>
      <c r="C75" s="1" t="s">
        <v>11</v>
      </c>
      <c r="D75" s="2" t="s">
        <v>8</v>
      </c>
      <c r="E75" s="1" t="s">
        <v>9</v>
      </c>
      <c r="F75" s="1">
        <v>29</v>
      </c>
      <c r="G75" s="5">
        <v>7.61</v>
      </c>
      <c r="H75" s="5">
        <f t="shared" si="15"/>
        <v>220.69</v>
      </c>
      <c r="I75" s="1">
        <v>5</v>
      </c>
      <c r="J75" s="1" t="s">
        <v>47</v>
      </c>
      <c r="K75" s="1">
        <v>13</v>
      </c>
      <c r="L75" s="5">
        <v>8.06</v>
      </c>
      <c r="M75" s="5">
        <f t="shared" si="16"/>
        <v>104.78</v>
      </c>
      <c r="N75" s="1">
        <v>3</v>
      </c>
      <c r="O75" s="9">
        <v>0</v>
      </c>
      <c r="P75" s="12">
        <v>0</v>
      </c>
      <c r="Q75" s="12">
        <v>0</v>
      </c>
      <c r="R75" s="5">
        <f t="shared" si="14"/>
        <v>0</v>
      </c>
      <c r="S75" s="9">
        <v>0</v>
      </c>
      <c r="T75" s="1">
        <f t="shared" si="17"/>
        <v>42</v>
      </c>
      <c r="U75" s="5">
        <f t="shared" ref="U75:U106" si="18">(H75+M75+R75)/T75</f>
        <v>7.7492857142857146</v>
      </c>
      <c r="V75" s="1">
        <v>3</v>
      </c>
      <c r="W75" s="1">
        <v>1</v>
      </c>
    </row>
    <row r="76" spans="2:23" x14ac:dyDescent="0.25">
      <c r="B76" s="1" t="s">
        <v>102</v>
      </c>
      <c r="C76" s="1" t="s">
        <v>11</v>
      </c>
      <c r="D76" s="2" t="s">
        <v>92</v>
      </c>
      <c r="E76" s="1" t="s">
        <v>81</v>
      </c>
      <c r="F76" s="1">
        <v>31</v>
      </c>
      <c r="G76" s="5">
        <v>7.74</v>
      </c>
      <c r="H76" s="5">
        <f t="shared" si="15"/>
        <v>239.94</v>
      </c>
      <c r="I76" s="1">
        <v>4</v>
      </c>
      <c r="J76" s="1" t="s">
        <v>47</v>
      </c>
      <c r="K76" s="1">
        <v>9</v>
      </c>
      <c r="L76" s="5">
        <v>7.52</v>
      </c>
      <c r="M76" s="5">
        <f t="shared" si="16"/>
        <v>67.679999999999993</v>
      </c>
      <c r="N76" s="1">
        <v>22</v>
      </c>
      <c r="O76" s="9">
        <v>0</v>
      </c>
      <c r="P76" s="12">
        <v>0</v>
      </c>
      <c r="Q76" s="12">
        <v>0</v>
      </c>
      <c r="R76" s="5">
        <f t="shared" si="14"/>
        <v>0</v>
      </c>
      <c r="S76" s="9">
        <v>0</v>
      </c>
      <c r="T76" s="1">
        <f t="shared" si="17"/>
        <v>40</v>
      </c>
      <c r="U76" s="5">
        <f t="shared" si="18"/>
        <v>7.6905000000000001</v>
      </c>
      <c r="V76" s="1">
        <v>4</v>
      </c>
      <c r="W76" s="1">
        <v>9</v>
      </c>
    </row>
    <row r="77" spans="2:23" x14ac:dyDescent="0.25">
      <c r="B77" s="1" t="s">
        <v>102</v>
      </c>
      <c r="C77" s="1" t="s">
        <v>11</v>
      </c>
      <c r="D77" s="2" t="s">
        <v>107</v>
      </c>
      <c r="E77" s="1" t="s">
        <v>46</v>
      </c>
      <c r="F77" s="1">
        <v>29</v>
      </c>
      <c r="G77" s="5">
        <v>7.71</v>
      </c>
      <c r="H77" s="5">
        <f t="shared" si="15"/>
        <v>223.59</v>
      </c>
      <c r="I77" s="1">
        <v>4</v>
      </c>
      <c r="J77" s="1" t="s">
        <v>112</v>
      </c>
      <c r="K77" s="1">
        <f>3+2</f>
        <v>5</v>
      </c>
      <c r="L77" s="5">
        <f>(7.34+6.59)/2</f>
        <v>6.9649999999999999</v>
      </c>
      <c r="M77" s="5">
        <f t="shared" si="16"/>
        <v>34.825000000000003</v>
      </c>
      <c r="N77" s="9">
        <v>0</v>
      </c>
      <c r="O77" s="9">
        <v>0</v>
      </c>
      <c r="P77" s="12">
        <v>0</v>
      </c>
      <c r="Q77" s="12">
        <v>0</v>
      </c>
      <c r="R77" s="5">
        <f t="shared" si="14"/>
        <v>0</v>
      </c>
      <c r="S77" s="9">
        <v>0</v>
      </c>
      <c r="T77" s="1">
        <f t="shared" si="17"/>
        <v>34</v>
      </c>
      <c r="U77" s="5">
        <f t="shared" si="18"/>
        <v>7.6004411764705893</v>
      </c>
      <c r="V77" s="1">
        <v>5</v>
      </c>
      <c r="W77" s="1">
        <v>10</v>
      </c>
    </row>
    <row r="78" spans="2:23" x14ac:dyDescent="0.25">
      <c r="B78" s="1" t="s">
        <v>102</v>
      </c>
      <c r="C78" s="1" t="s">
        <v>11</v>
      </c>
      <c r="D78" s="2" t="s">
        <v>103</v>
      </c>
      <c r="E78" s="1" t="s">
        <v>9</v>
      </c>
      <c r="F78" s="1">
        <v>22</v>
      </c>
      <c r="G78" s="5">
        <v>7.23</v>
      </c>
      <c r="H78" s="5">
        <f t="shared" si="15"/>
        <v>159.06</v>
      </c>
      <c r="I78" s="1">
        <v>18</v>
      </c>
      <c r="J78" s="1" t="s">
        <v>47</v>
      </c>
      <c r="K78" s="1">
        <v>11</v>
      </c>
      <c r="L78" s="5">
        <v>7.28</v>
      </c>
      <c r="M78" s="5">
        <f t="shared" si="16"/>
        <v>80.08</v>
      </c>
      <c r="N78" s="1">
        <v>51</v>
      </c>
      <c r="O78" s="9">
        <v>0</v>
      </c>
      <c r="P78" s="12">
        <v>0</v>
      </c>
      <c r="Q78" s="12">
        <v>0</v>
      </c>
      <c r="R78" s="5">
        <f t="shared" si="14"/>
        <v>0</v>
      </c>
      <c r="S78" s="9">
        <v>0</v>
      </c>
      <c r="T78" s="1">
        <f t="shared" si="17"/>
        <v>33</v>
      </c>
      <c r="U78" s="5">
        <f t="shared" si="18"/>
        <v>7.2466666666666661</v>
      </c>
      <c r="V78" s="1">
        <v>6</v>
      </c>
      <c r="W78" s="1">
        <v>5</v>
      </c>
    </row>
    <row r="79" spans="2:23" x14ac:dyDescent="0.25">
      <c r="B79" s="1" t="s">
        <v>102</v>
      </c>
      <c r="C79" s="1" t="s">
        <v>11</v>
      </c>
      <c r="D79" s="2" t="s">
        <v>106</v>
      </c>
      <c r="E79" s="1" t="s">
        <v>46</v>
      </c>
      <c r="F79" s="1">
        <v>35</v>
      </c>
      <c r="G79" s="5">
        <v>7.23</v>
      </c>
      <c r="H79" s="5">
        <f t="shared" si="15"/>
        <v>253.05</v>
      </c>
      <c r="I79" s="1">
        <v>34</v>
      </c>
      <c r="J79" s="1" t="s">
        <v>47</v>
      </c>
      <c r="K79" s="5">
        <v>0</v>
      </c>
      <c r="L79" s="5">
        <v>0</v>
      </c>
      <c r="M79" s="5">
        <f t="shared" si="16"/>
        <v>0</v>
      </c>
      <c r="N79" s="9">
        <v>0</v>
      </c>
      <c r="O79" s="9">
        <v>0</v>
      </c>
      <c r="P79" s="12">
        <v>0</v>
      </c>
      <c r="Q79" s="12">
        <v>0</v>
      </c>
      <c r="R79" s="5">
        <f t="shared" si="14"/>
        <v>0</v>
      </c>
      <c r="S79" s="9">
        <v>0</v>
      </c>
      <c r="T79" s="1">
        <f t="shared" si="17"/>
        <v>35</v>
      </c>
      <c r="U79" s="5">
        <f t="shared" si="18"/>
        <v>7.23</v>
      </c>
      <c r="V79" s="1">
        <v>7</v>
      </c>
      <c r="W79" s="1">
        <v>8</v>
      </c>
    </row>
    <row r="80" spans="2:23" x14ac:dyDescent="0.25">
      <c r="B80" s="1" t="s">
        <v>102</v>
      </c>
      <c r="C80" s="1" t="s">
        <v>11</v>
      </c>
      <c r="D80" s="2" t="s">
        <v>105</v>
      </c>
      <c r="E80" s="1" t="s">
        <v>82</v>
      </c>
      <c r="F80" s="1">
        <v>17</v>
      </c>
      <c r="G80" s="5">
        <v>7.22</v>
      </c>
      <c r="H80" s="5">
        <f t="shared" si="15"/>
        <v>122.74</v>
      </c>
      <c r="I80" s="1">
        <v>32</v>
      </c>
      <c r="J80" s="1" t="s">
        <v>47</v>
      </c>
      <c r="K80" s="1">
        <v>6</v>
      </c>
      <c r="L80" s="5">
        <v>7.16</v>
      </c>
      <c r="M80" s="5">
        <f t="shared" si="16"/>
        <v>42.96</v>
      </c>
      <c r="N80" s="1">
        <v>87</v>
      </c>
      <c r="O80" s="9">
        <v>0</v>
      </c>
      <c r="P80" s="12">
        <v>0</v>
      </c>
      <c r="Q80" s="12">
        <v>0</v>
      </c>
      <c r="R80" s="5">
        <f t="shared" si="14"/>
        <v>0</v>
      </c>
      <c r="S80" s="9">
        <v>0</v>
      </c>
      <c r="T80" s="1">
        <f t="shared" si="17"/>
        <v>23</v>
      </c>
      <c r="U80" s="5">
        <f t="shared" si="18"/>
        <v>7.2043478260869565</v>
      </c>
      <c r="V80" s="1">
        <v>8</v>
      </c>
      <c r="W80" s="1">
        <v>7</v>
      </c>
    </row>
    <row r="81" spans="2:23" x14ac:dyDescent="0.25">
      <c r="B81" s="1" t="s">
        <v>102</v>
      </c>
      <c r="C81" s="1" t="s">
        <v>11</v>
      </c>
      <c r="D81" s="2" t="s">
        <v>104</v>
      </c>
      <c r="E81" s="1" t="s">
        <v>9</v>
      </c>
      <c r="F81" s="1">
        <v>28</v>
      </c>
      <c r="G81" s="5">
        <v>7.1</v>
      </c>
      <c r="H81" s="5">
        <f t="shared" si="15"/>
        <v>198.79999999999998</v>
      </c>
      <c r="I81" s="1">
        <v>41</v>
      </c>
      <c r="J81" s="1" t="s">
        <v>47</v>
      </c>
      <c r="K81" s="1">
        <v>11</v>
      </c>
      <c r="L81" s="5">
        <v>7.26</v>
      </c>
      <c r="M81" s="5">
        <f t="shared" si="16"/>
        <v>79.86</v>
      </c>
      <c r="N81" s="1">
        <v>59</v>
      </c>
      <c r="O81" s="9">
        <v>0</v>
      </c>
      <c r="P81" s="12">
        <v>0</v>
      </c>
      <c r="Q81" s="12">
        <v>0</v>
      </c>
      <c r="R81" s="5">
        <f t="shared" si="14"/>
        <v>0</v>
      </c>
      <c r="S81" s="9">
        <v>0</v>
      </c>
      <c r="T81" s="1">
        <f t="shared" si="17"/>
        <v>39</v>
      </c>
      <c r="U81" s="5">
        <f t="shared" si="18"/>
        <v>7.1451282051282039</v>
      </c>
      <c r="V81" s="1">
        <v>9</v>
      </c>
      <c r="W81" s="1">
        <v>6</v>
      </c>
    </row>
    <row r="82" spans="2:23" x14ac:dyDescent="0.25">
      <c r="B82" s="1" t="s">
        <v>102</v>
      </c>
      <c r="C82" s="1" t="s">
        <v>11</v>
      </c>
      <c r="D82" s="2" t="s">
        <v>99</v>
      </c>
      <c r="E82" s="1" t="s">
        <v>44</v>
      </c>
      <c r="F82" s="1">
        <v>30</v>
      </c>
      <c r="G82" s="5">
        <v>6.68</v>
      </c>
      <c r="H82" s="5">
        <f t="shared" si="15"/>
        <v>200.39999999999998</v>
      </c>
      <c r="I82" s="1">
        <v>192</v>
      </c>
      <c r="J82" s="1" t="s">
        <v>47</v>
      </c>
      <c r="K82" s="1">
        <v>12</v>
      </c>
      <c r="L82" s="5">
        <v>6.79</v>
      </c>
      <c r="M82" s="5">
        <f t="shared" si="16"/>
        <v>81.48</v>
      </c>
      <c r="N82" s="1">
        <v>231</v>
      </c>
      <c r="O82" s="9">
        <v>0</v>
      </c>
      <c r="P82" s="12">
        <v>0</v>
      </c>
      <c r="Q82" s="12">
        <v>0</v>
      </c>
      <c r="R82" s="5">
        <f t="shared" si="14"/>
        <v>0</v>
      </c>
      <c r="S82" s="9">
        <v>0</v>
      </c>
      <c r="T82" s="1">
        <f t="shared" si="17"/>
        <v>42</v>
      </c>
      <c r="U82" s="5">
        <f t="shared" si="18"/>
        <v>6.7114285714285717</v>
      </c>
      <c r="V82" s="1">
        <v>10</v>
      </c>
      <c r="W82" s="1">
        <v>4</v>
      </c>
    </row>
    <row r="83" spans="2:23" x14ac:dyDescent="0.25">
      <c r="B83" s="1" t="s">
        <v>108</v>
      </c>
      <c r="C83" s="1" t="s">
        <v>11</v>
      </c>
      <c r="D83" s="2" t="s">
        <v>7</v>
      </c>
      <c r="E83" s="1" t="s">
        <v>9</v>
      </c>
      <c r="F83" s="1">
        <v>32</v>
      </c>
      <c r="G83" s="5">
        <v>8.68</v>
      </c>
      <c r="H83" s="5">
        <f t="shared" si="15"/>
        <v>277.76</v>
      </c>
      <c r="I83" s="1">
        <v>1</v>
      </c>
      <c r="J83" s="1" t="s">
        <v>47</v>
      </c>
      <c r="K83" s="1">
        <v>8</v>
      </c>
      <c r="L83" s="5">
        <v>8.0299999999999994</v>
      </c>
      <c r="M83" s="5">
        <f t="shared" si="16"/>
        <v>64.239999999999995</v>
      </c>
      <c r="N83" s="1">
        <v>6</v>
      </c>
      <c r="O83" s="9" t="s">
        <v>48</v>
      </c>
      <c r="P83" s="1">
        <v>4</v>
      </c>
      <c r="Q83" s="5">
        <v>7.87</v>
      </c>
      <c r="R83" s="5">
        <f t="shared" si="14"/>
        <v>31.48</v>
      </c>
      <c r="S83" s="16">
        <v>6</v>
      </c>
      <c r="T83" s="1">
        <f t="shared" ref="T83:T102" si="19">SUM(F83+K83+P83)</f>
        <v>44</v>
      </c>
      <c r="U83" s="5">
        <f t="shared" si="18"/>
        <v>8.4881818181818183</v>
      </c>
      <c r="V83" s="1">
        <v>1</v>
      </c>
      <c r="W83" s="1">
        <v>5</v>
      </c>
    </row>
    <row r="84" spans="2:23" x14ac:dyDescent="0.25">
      <c r="B84" s="1" t="s">
        <v>108</v>
      </c>
      <c r="C84" s="1" t="s">
        <v>11</v>
      </c>
      <c r="D84" s="2" t="s">
        <v>8</v>
      </c>
      <c r="E84" s="1" t="s">
        <v>9</v>
      </c>
      <c r="F84" s="1">
        <v>27</v>
      </c>
      <c r="G84" s="5">
        <v>7.94</v>
      </c>
      <c r="H84" s="5">
        <f t="shared" si="15"/>
        <v>214.38000000000002</v>
      </c>
      <c r="I84" s="1">
        <v>2</v>
      </c>
      <c r="J84" s="1" t="s">
        <v>47</v>
      </c>
      <c r="K84" s="1">
        <v>13</v>
      </c>
      <c r="L84" s="5">
        <v>8.1199999999999992</v>
      </c>
      <c r="M84" s="5">
        <f t="shared" si="16"/>
        <v>105.55999999999999</v>
      </c>
      <c r="N84" s="1">
        <v>4</v>
      </c>
      <c r="O84" s="9" t="s">
        <v>48</v>
      </c>
      <c r="P84" s="1">
        <v>4</v>
      </c>
      <c r="Q84" s="5">
        <v>7.73</v>
      </c>
      <c r="R84" s="5">
        <f t="shared" si="14"/>
        <v>30.92</v>
      </c>
      <c r="S84" s="16">
        <v>12</v>
      </c>
      <c r="T84" s="1">
        <f t="shared" si="19"/>
        <v>44</v>
      </c>
      <c r="U84" s="5">
        <f t="shared" si="18"/>
        <v>7.9740909090909096</v>
      </c>
      <c r="V84" s="1">
        <v>2</v>
      </c>
      <c r="W84" s="1">
        <v>2</v>
      </c>
    </row>
    <row r="85" spans="2:23" x14ac:dyDescent="0.25">
      <c r="B85" s="1" t="s">
        <v>108</v>
      </c>
      <c r="C85" s="1" t="s">
        <v>11</v>
      </c>
      <c r="D85" s="2" t="s">
        <v>93</v>
      </c>
      <c r="E85" s="1" t="s">
        <v>46</v>
      </c>
      <c r="F85" s="1">
        <v>28</v>
      </c>
      <c r="G85" s="5">
        <v>7.69</v>
      </c>
      <c r="H85" s="5">
        <f t="shared" si="15"/>
        <v>215.32000000000002</v>
      </c>
      <c r="I85" s="1">
        <v>4</v>
      </c>
      <c r="J85" s="1" t="s">
        <v>47</v>
      </c>
      <c r="K85" s="1">
        <v>7</v>
      </c>
      <c r="L85" s="5">
        <v>7.72</v>
      </c>
      <c r="M85" s="5">
        <f t="shared" si="16"/>
        <v>54.04</v>
      </c>
      <c r="N85" s="1">
        <v>14</v>
      </c>
      <c r="O85" s="9" t="s">
        <v>48</v>
      </c>
      <c r="P85" s="1">
        <v>6</v>
      </c>
      <c r="Q85" s="5">
        <v>8.51</v>
      </c>
      <c r="R85" s="5">
        <f t="shared" si="14"/>
        <v>51.06</v>
      </c>
      <c r="S85" s="16">
        <v>1</v>
      </c>
      <c r="T85" s="1">
        <f t="shared" si="19"/>
        <v>41</v>
      </c>
      <c r="U85" s="5">
        <f t="shared" si="18"/>
        <v>7.8151219512195125</v>
      </c>
      <c r="V85" s="1">
        <v>3</v>
      </c>
      <c r="W85" s="1">
        <v>8</v>
      </c>
    </row>
    <row r="86" spans="2:23" x14ac:dyDescent="0.25">
      <c r="B86" s="1" t="s">
        <v>108</v>
      </c>
      <c r="C86" s="1" t="s">
        <v>11</v>
      </c>
      <c r="D86" s="2" t="s">
        <v>111</v>
      </c>
      <c r="E86" s="1" t="s">
        <v>46</v>
      </c>
      <c r="F86" s="1">
        <v>36</v>
      </c>
      <c r="G86" s="5">
        <v>7.8</v>
      </c>
      <c r="H86" s="5">
        <f t="shared" si="15"/>
        <v>280.8</v>
      </c>
      <c r="I86" s="1">
        <v>2</v>
      </c>
      <c r="J86" s="1" t="s">
        <v>47</v>
      </c>
      <c r="K86" s="1">
        <v>8</v>
      </c>
      <c r="L86" s="5">
        <v>7.66</v>
      </c>
      <c r="M86" s="5">
        <f t="shared" si="16"/>
        <v>61.28</v>
      </c>
      <c r="N86" s="1">
        <v>18</v>
      </c>
      <c r="O86" s="9" t="s">
        <v>48</v>
      </c>
      <c r="P86" s="1">
        <v>6</v>
      </c>
      <c r="Q86" s="5">
        <v>7.65</v>
      </c>
      <c r="R86" s="5">
        <f t="shared" si="14"/>
        <v>45.900000000000006</v>
      </c>
      <c r="S86" s="16">
        <v>14</v>
      </c>
      <c r="T86" s="1">
        <f t="shared" si="19"/>
        <v>50</v>
      </c>
      <c r="U86" s="5">
        <f t="shared" si="18"/>
        <v>7.7596000000000007</v>
      </c>
      <c r="V86" s="1">
        <v>4</v>
      </c>
      <c r="W86" s="1">
        <v>9</v>
      </c>
    </row>
    <row r="87" spans="2:23" x14ac:dyDescent="0.25">
      <c r="B87" s="1" t="s">
        <v>108</v>
      </c>
      <c r="C87" s="1" t="s">
        <v>11</v>
      </c>
      <c r="D87" s="2" t="s">
        <v>109</v>
      </c>
      <c r="E87" s="1" t="s">
        <v>46</v>
      </c>
      <c r="F87" s="1">
        <v>34</v>
      </c>
      <c r="G87" s="5">
        <v>7.69</v>
      </c>
      <c r="H87" s="5">
        <f t="shared" si="15"/>
        <v>261.46000000000004</v>
      </c>
      <c r="I87" s="1">
        <v>3</v>
      </c>
      <c r="J87" s="1" t="s">
        <v>47</v>
      </c>
      <c r="K87" s="1">
        <v>12</v>
      </c>
      <c r="L87" s="5">
        <v>7.97</v>
      </c>
      <c r="M87" s="5">
        <f t="shared" si="16"/>
        <v>95.64</v>
      </c>
      <c r="N87" s="1">
        <v>8</v>
      </c>
      <c r="O87" s="9" t="s">
        <v>48</v>
      </c>
      <c r="P87" s="1">
        <v>2</v>
      </c>
      <c r="Q87" s="5">
        <v>6.97</v>
      </c>
      <c r="R87" s="5">
        <f t="shared" ref="R87:R118" si="20">P87*Q87</f>
        <v>13.94</v>
      </c>
      <c r="S87" s="9">
        <v>0</v>
      </c>
      <c r="T87" s="1">
        <f t="shared" si="19"/>
        <v>48</v>
      </c>
      <c r="U87" s="5">
        <f t="shared" si="18"/>
        <v>7.73</v>
      </c>
      <c r="V87" s="1">
        <v>5</v>
      </c>
      <c r="W87" s="1">
        <v>6</v>
      </c>
    </row>
    <row r="88" spans="2:23" x14ac:dyDescent="0.25">
      <c r="B88" s="1" t="s">
        <v>108</v>
      </c>
      <c r="C88" s="1" t="s">
        <v>11</v>
      </c>
      <c r="D88" s="2" t="s">
        <v>107</v>
      </c>
      <c r="E88" s="1" t="s">
        <v>46</v>
      </c>
      <c r="F88" s="1">
        <v>35</v>
      </c>
      <c r="G88" s="5">
        <v>7.6</v>
      </c>
      <c r="H88" s="5">
        <f t="shared" si="15"/>
        <v>266</v>
      </c>
      <c r="I88" s="1">
        <v>5</v>
      </c>
      <c r="J88" s="1" t="s">
        <v>47</v>
      </c>
      <c r="K88" s="1">
        <v>7</v>
      </c>
      <c r="L88" s="5">
        <v>8.34</v>
      </c>
      <c r="M88" s="5">
        <f t="shared" si="16"/>
        <v>58.379999999999995</v>
      </c>
      <c r="N88" s="1">
        <v>2</v>
      </c>
      <c r="O88" s="9" t="s">
        <v>48</v>
      </c>
      <c r="P88" s="1">
        <v>6</v>
      </c>
      <c r="Q88" s="5">
        <v>7.73</v>
      </c>
      <c r="R88" s="5">
        <f t="shared" si="20"/>
        <v>46.38</v>
      </c>
      <c r="S88" s="16">
        <v>10</v>
      </c>
      <c r="T88" s="1">
        <f t="shared" si="19"/>
        <v>48</v>
      </c>
      <c r="U88" s="5">
        <f t="shared" si="18"/>
        <v>7.7241666666666662</v>
      </c>
      <c r="V88" s="1">
        <v>6</v>
      </c>
      <c r="W88" s="1">
        <v>10</v>
      </c>
    </row>
    <row r="89" spans="2:23" x14ac:dyDescent="0.25">
      <c r="B89" s="1" t="s">
        <v>108</v>
      </c>
      <c r="C89" s="1" t="s">
        <v>11</v>
      </c>
      <c r="D89" s="2" t="s">
        <v>105</v>
      </c>
      <c r="E89" s="1" t="s">
        <v>82</v>
      </c>
      <c r="F89" s="1">
        <v>24</v>
      </c>
      <c r="G89" s="5">
        <v>7.54</v>
      </c>
      <c r="H89" s="5">
        <f t="shared" si="15"/>
        <v>180.96</v>
      </c>
      <c r="I89" s="1">
        <v>5</v>
      </c>
      <c r="J89" s="1" t="s">
        <v>47</v>
      </c>
      <c r="K89" s="1">
        <v>8</v>
      </c>
      <c r="L89" s="5">
        <v>7.91</v>
      </c>
      <c r="M89" s="5">
        <f t="shared" si="16"/>
        <v>63.28</v>
      </c>
      <c r="N89" s="1">
        <v>10</v>
      </c>
      <c r="O89" s="9" t="s">
        <v>48</v>
      </c>
      <c r="P89" s="1">
        <v>6</v>
      </c>
      <c r="Q89" s="5">
        <v>7.75</v>
      </c>
      <c r="R89" s="5">
        <f t="shared" si="20"/>
        <v>46.5</v>
      </c>
      <c r="S89" s="16">
        <v>8</v>
      </c>
      <c r="T89" s="1">
        <f t="shared" si="19"/>
        <v>38</v>
      </c>
      <c r="U89" s="5">
        <f t="shared" si="18"/>
        <v>7.6510526315789473</v>
      </c>
      <c r="V89" s="1">
        <v>7</v>
      </c>
      <c r="W89" s="1">
        <v>4</v>
      </c>
    </row>
    <row r="90" spans="2:23" x14ac:dyDescent="0.25">
      <c r="B90" s="1" t="s">
        <v>108</v>
      </c>
      <c r="C90" s="1" t="s">
        <v>11</v>
      </c>
      <c r="D90" s="2" t="s">
        <v>96</v>
      </c>
      <c r="E90" s="1" t="s">
        <v>9</v>
      </c>
      <c r="F90" s="1">
        <v>30</v>
      </c>
      <c r="G90" s="5">
        <v>7.38</v>
      </c>
      <c r="H90" s="5">
        <f t="shared" si="15"/>
        <v>221.4</v>
      </c>
      <c r="I90" s="1">
        <v>13</v>
      </c>
      <c r="J90" s="1" t="s">
        <v>112</v>
      </c>
      <c r="K90" s="1">
        <f>6+7</f>
        <v>13</v>
      </c>
      <c r="L90" s="5">
        <f>(6.98+7.91)/2</f>
        <v>7.4450000000000003</v>
      </c>
      <c r="M90" s="5">
        <f t="shared" si="16"/>
        <v>96.784999999999997</v>
      </c>
      <c r="N90" s="1" t="s">
        <v>113</v>
      </c>
      <c r="O90" s="9" t="s">
        <v>48</v>
      </c>
      <c r="P90" s="1">
        <v>7</v>
      </c>
      <c r="Q90" s="5">
        <v>7.51</v>
      </c>
      <c r="R90" s="5">
        <f t="shared" si="20"/>
        <v>52.57</v>
      </c>
      <c r="S90" s="16">
        <v>22</v>
      </c>
      <c r="T90" s="1">
        <f t="shared" si="19"/>
        <v>50</v>
      </c>
      <c r="U90" s="5">
        <f t="shared" si="18"/>
        <v>7.4150999999999998</v>
      </c>
      <c r="V90" s="1">
        <v>8</v>
      </c>
      <c r="W90" s="1">
        <v>3</v>
      </c>
    </row>
    <row r="91" spans="2:23" x14ac:dyDescent="0.25">
      <c r="B91" s="1" t="s">
        <v>108</v>
      </c>
      <c r="C91" s="1" t="s">
        <v>11</v>
      </c>
      <c r="D91" s="2" t="s">
        <v>103</v>
      </c>
      <c r="E91" s="1" t="s">
        <v>9</v>
      </c>
      <c r="F91" s="1">
        <v>23</v>
      </c>
      <c r="G91" s="5">
        <v>7.29</v>
      </c>
      <c r="H91" s="5">
        <f t="shared" si="15"/>
        <v>167.67</v>
      </c>
      <c r="I91" s="1">
        <v>15</v>
      </c>
      <c r="J91" s="1" t="s">
        <v>47</v>
      </c>
      <c r="K91" s="1">
        <v>11</v>
      </c>
      <c r="L91" s="5">
        <v>7.02</v>
      </c>
      <c r="M91" s="5">
        <f t="shared" si="16"/>
        <v>77.22</v>
      </c>
      <c r="N91" s="1">
        <v>121</v>
      </c>
      <c r="O91" s="9" t="s">
        <v>48</v>
      </c>
      <c r="P91" s="1">
        <v>7</v>
      </c>
      <c r="Q91" s="5">
        <v>7.48</v>
      </c>
      <c r="R91" s="5">
        <f t="shared" si="20"/>
        <v>52.36</v>
      </c>
      <c r="S91" s="16">
        <v>26</v>
      </c>
      <c r="T91" s="1">
        <f t="shared" si="19"/>
        <v>41</v>
      </c>
      <c r="U91" s="5">
        <f t="shared" si="18"/>
        <v>7.25</v>
      </c>
      <c r="V91" s="1">
        <v>9</v>
      </c>
      <c r="W91" s="1">
        <v>1</v>
      </c>
    </row>
    <row r="92" spans="2:23" x14ac:dyDescent="0.25">
      <c r="B92" s="1" t="s">
        <v>108</v>
      </c>
      <c r="C92" s="1" t="s">
        <v>11</v>
      </c>
      <c r="D92" s="2" t="s">
        <v>110</v>
      </c>
      <c r="E92" s="1" t="s">
        <v>9</v>
      </c>
      <c r="F92" s="1">
        <v>27</v>
      </c>
      <c r="G92" s="5">
        <v>6.85</v>
      </c>
      <c r="H92" s="5">
        <f t="shared" si="15"/>
        <v>184.95</v>
      </c>
      <c r="I92" s="1">
        <v>109</v>
      </c>
      <c r="J92" s="1" t="s">
        <v>47</v>
      </c>
      <c r="K92" s="1">
        <v>11</v>
      </c>
      <c r="L92" s="5">
        <v>7.07</v>
      </c>
      <c r="M92" s="5">
        <f t="shared" si="16"/>
        <v>77.77000000000001</v>
      </c>
      <c r="N92" s="1">
        <v>99</v>
      </c>
      <c r="O92" s="9" t="s">
        <v>48</v>
      </c>
      <c r="P92" s="1">
        <v>7</v>
      </c>
      <c r="Q92" s="5">
        <v>7.14</v>
      </c>
      <c r="R92" s="5">
        <f t="shared" si="20"/>
        <v>49.98</v>
      </c>
      <c r="S92" s="16">
        <v>62</v>
      </c>
      <c r="T92" s="1">
        <f t="shared" si="19"/>
        <v>45</v>
      </c>
      <c r="U92" s="5">
        <f t="shared" si="18"/>
        <v>6.9488888888888898</v>
      </c>
      <c r="V92" s="1">
        <v>10</v>
      </c>
      <c r="W92" s="1">
        <v>7</v>
      </c>
    </row>
    <row r="93" spans="2:23" x14ac:dyDescent="0.25">
      <c r="B93" s="1" t="s">
        <v>114</v>
      </c>
      <c r="C93" s="1" t="s">
        <v>11</v>
      </c>
      <c r="D93" s="2" t="s">
        <v>7</v>
      </c>
      <c r="E93" s="1" t="s">
        <v>9</v>
      </c>
      <c r="F93" s="1">
        <v>29</v>
      </c>
      <c r="G93" s="5">
        <v>8.48</v>
      </c>
      <c r="H93" s="5">
        <f t="shared" si="15"/>
        <v>245.92000000000002</v>
      </c>
      <c r="I93" s="1">
        <v>1</v>
      </c>
      <c r="J93" s="1" t="s">
        <v>47</v>
      </c>
      <c r="K93" s="1">
        <v>9</v>
      </c>
      <c r="L93" s="5">
        <v>8.77</v>
      </c>
      <c r="M93" s="5">
        <f t="shared" si="16"/>
        <v>78.929999999999993</v>
      </c>
      <c r="N93" s="1">
        <v>1</v>
      </c>
      <c r="O93" s="9" t="s">
        <v>70</v>
      </c>
      <c r="P93" s="1">
        <v>6</v>
      </c>
      <c r="Q93" s="5">
        <v>7.25</v>
      </c>
      <c r="R93" s="5">
        <f t="shared" si="20"/>
        <v>43.5</v>
      </c>
      <c r="S93" s="16">
        <v>22</v>
      </c>
      <c r="T93" s="1">
        <f t="shared" si="19"/>
        <v>44</v>
      </c>
      <c r="U93" s="5">
        <f t="shared" si="18"/>
        <v>8.3715909090909104</v>
      </c>
      <c r="V93" s="1">
        <v>1</v>
      </c>
      <c r="W93" s="1">
        <v>1</v>
      </c>
    </row>
    <row r="94" spans="2:23" x14ac:dyDescent="0.25">
      <c r="B94" s="1" t="s">
        <v>114</v>
      </c>
      <c r="C94" s="1" t="s">
        <v>11</v>
      </c>
      <c r="D94" s="2" t="s">
        <v>105</v>
      </c>
      <c r="E94" s="1" t="s">
        <v>82</v>
      </c>
      <c r="F94" s="1">
        <v>24</v>
      </c>
      <c r="G94" s="5">
        <v>8</v>
      </c>
      <c r="H94" s="5">
        <f t="shared" si="15"/>
        <v>192</v>
      </c>
      <c r="I94" s="1">
        <v>1</v>
      </c>
      <c r="J94" s="1" t="s">
        <v>47</v>
      </c>
      <c r="K94" s="1">
        <v>8</v>
      </c>
      <c r="L94" s="5">
        <v>7.5</v>
      </c>
      <c r="M94" s="5">
        <f t="shared" si="16"/>
        <v>60</v>
      </c>
      <c r="N94" s="1">
        <v>18</v>
      </c>
      <c r="O94" s="9" t="s">
        <v>119</v>
      </c>
      <c r="P94" s="1">
        <v>4</v>
      </c>
      <c r="Q94" s="5">
        <v>6.79</v>
      </c>
      <c r="R94" s="5">
        <f t="shared" si="20"/>
        <v>27.16</v>
      </c>
      <c r="S94" s="16">
        <v>87</v>
      </c>
      <c r="T94" s="1">
        <f t="shared" si="19"/>
        <v>36</v>
      </c>
      <c r="U94" s="5">
        <f t="shared" si="18"/>
        <v>7.7544444444444451</v>
      </c>
      <c r="V94" s="1">
        <v>2</v>
      </c>
      <c r="W94" s="1">
        <v>6</v>
      </c>
    </row>
    <row r="95" spans="2:23" x14ac:dyDescent="0.25">
      <c r="B95" s="1" t="s">
        <v>114</v>
      </c>
      <c r="C95" s="1" t="s">
        <v>11</v>
      </c>
      <c r="D95" s="2" t="s">
        <v>8</v>
      </c>
      <c r="E95" s="1" t="s">
        <v>44</v>
      </c>
      <c r="F95" s="1">
        <v>30</v>
      </c>
      <c r="G95" s="5">
        <v>7.68</v>
      </c>
      <c r="H95" s="5">
        <f t="shared" si="15"/>
        <v>230.39999999999998</v>
      </c>
      <c r="I95" s="1">
        <v>1</v>
      </c>
      <c r="J95" s="1" t="s">
        <v>47</v>
      </c>
      <c r="K95" s="1">
        <v>9</v>
      </c>
      <c r="L95" s="5">
        <v>7.48</v>
      </c>
      <c r="M95" s="5">
        <f t="shared" si="16"/>
        <v>67.320000000000007</v>
      </c>
      <c r="N95" s="1">
        <v>20</v>
      </c>
      <c r="O95" s="9" t="s">
        <v>119</v>
      </c>
      <c r="P95" s="1">
        <v>2</v>
      </c>
      <c r="Q95" s="5">
        <v>8.4</v>
      </c>
      <c r="R95" s="5">
        <f t="shared" si="20"/>
        <v>16.8</v>
      </c>
      <c r="S95" s="16">
        <v>2</v>
      </c>
      <c r="T95" s="1">
        <f t="shared" si="19"/>
        <v>41</v>
      </c>
      <c r="U95" s="5">
        <f t="shared" si="18"/>
        <v>7.6712195121951217</v>
      </c>
      <c r="V95" s="1">
        <v>3</v>
      </c>
      <c r="W95" s="1">
        <v>3</v>
      </c>
    </row>
    <row r="96" spans="2:23" x14ac:dyDescent="0.25">
      <c r="B96" s="1" t="s">
        <v>114</v>
      </c>
      <c r="C96" s="1" t="s">
        <v>11</v>
      </c>
      <c r="D96" s="2" t="s">
        <v>92</v>
      </c>
      <c r="E96" s="1" t="s">
        <v>81</v>
      </c>
      <c r="F96" s="1">
        <v>33</v>
      </c>
      <c r="G96" s="5">
        <v>7.65</v>
      </c>
      <c r="H96" s="5">
        <f t="shared" si="15"/>
        <v>252.45000000000002</v>
      </c>
      <c r="I96" s="1">
        <v>1</v>
      </c>
      <c r="J96" s="1" t="s">
        <v>47</v>
      </c>
      <c r="K96" s="1">
        <v>8</v>
      </c>
      <c r="L96" s="5">
        <v>7.59</v>
      </c>
      <c r="M96" s="5">
        <f t="shared" si="16"/>
        <v>60.72</v>
      </c>
      <c r="N96" s="1">
        <v>9</v>
      </c>
      <c r="O96" s="9" t="s">
        <v>119</v>
      </c>
      <c r="P96" s="1">
        <v>3</v>
      </c>
      <c r="Q96" s="5">
        <v>6.75</v>
      </c>
      <c r="R96" s="5">
        <f t="shared" si="20"/>
        <v>20.25</v>
      </c>
      <c r="S96" s="16">
        <v>91</v>
      </c>
      <c r="T96" s="1">
        <f t="shared" si="19"/>
        <v>44</v>
      </c>
      <c r="U96" s="5">
        <f t="shared" si="18"/>
        <v>7.5777272727272731</v>
      </c>
      <c r="V96" s="1">
        <v>4</v>
      </c>
      <c r="W96" s="1">
        <v>8</v>
      </c>
    </row>
    <row r="97" spans="2:23" x14ac:dyDescent="0.25">
      <c r="B97" s="1" t="s">
        <v>114</v>
      </c>
      <c r="C97" s="1" t="s">
        <v>11</v>
      </c>
      <c r="D97" s="2" t="s">
        <v>109</v>
      </c>
      <c r="E97" s="1" t="s">
        <v>46</v>
      </c>
      <c r="F97" s="1">
        <v>37</v>
      </c>
      <c r="G97" s="5">
        <v>7.57</v>
      </c>
      <c r="H97" s="5">
        <f t="shared" si="15"/>
        <v>280.09000000000003</v>
      </c>
      <c r="I97" s="1">
        <v>3</v>
      </c>
      <c r="J97" s="1" t="s">
        <v>47</v>
      </c>
      <c r="K97" s="1">
        <v>12</v>
      </c>
      <c r="L97" s="5">
        <v>7.03</v>
      </c>
      <c r="M97" s="5">
        <f t="shared" si="16"/>
        <v>84.36</v>
      </c>
      <c r="N97" s="1">
        <v>110</v>
      </c>
      <c r="O97" s="9" t="s">
        <v>120</v>
      </c>
      <c r="P97" s="1">
        <v>4</v>
      </c>
      <c r="Q97" s="5">
        <v>7.19</v>
      </c>
      <c r="R97" s="5">
        <f t="shared" si="20"/>
        <v>28.76</v>
      </c>
      <c r="S97" s="16">
        <v>32</v>
      </c>
      <c r="T97" s="1">
        <f t="shared" si="19"/>
        <v>53</v>
      </c>
      <c r="U97" s="5">
        <f t="shared" si="18"/>
        <v>7.4190566037735852</v>
      </c>
      <c r="V97" s="1">
        <v>5</v>
      </c>
      <c r="W97" s="1">
        <v>5</v>
      </c>
    </row>
    <row r="98" spans="2:23" x14ac:dyDescent="0.25">
      <c r="B98" s="1" t="s">
        <v>114</v>
      </c>
      <c r="C98" s="1" t="s">
        <v>11</v>
      </c>
      <c r="D98" s="2" t="s">
        <v>118</v>
      </c>
      <c r="E98" s="1" t="s">
        <v>46</v>
      </c>
      <c r="F98" s="1">
        <v>31</v>
      </c>
      <c r="G98" s="5">
        <v>7.26</v>
      </c>
      <c r="H98" s="5">
        <f t="shared" si="15"/>
        <v>225.06</v>
      </c>
      <c r="I98" s="1">
        <v>16</v>
      </c>
      <c r="J98" s="1" t="s">
        <v>47</v>
      </c>
      <c r="K98" s="1">
        <v>6</v>
      </c>
      <c r="L98" s="5">
        <v>7.68</v>
      </c>
      <c r="M98" s="5">
        <f t="shared" si="16"/>
        <v>46.08</v>
      </c>
      <c r="N98" s="1">
        <v>7</v>
      </c>
      <c r="O98" s="9" t="s">
        <v>119</v>
      </c>
      <c r="P98" s="1">
        <v>5</v>
      </c>
      <c r="Q98" s="5">
        <v>7.66</v>
      </c>
      <c r="R98" s="5">
        <f t="shared" si="20"/>
        <v>38.299999999999997</v>
      </c>
      <c r="S98" s="16">
        <v>4</v>
      </c>
      <c r="T98" s="1">
        <f t="shared" si="19"/>
        <v>42</v>
      </c>
      <c r="U98" s="5">
        <f t="shared" si="18"/>
        <v>7.3676190476190477</v>
      </c>
      <c r="V98" s="1">
        <v>6</v>
      </c>
      <c r="W98" s="1">
        <v>9</v>
      </c>
    </row>
    <row r="99" spans="2:23" x14ac:dyDescent="0.25">
      <c r="B99" s="1" t="s">
        <v>114</v>
      </c>
      <c r="C99" s="1" t="s">
        <v>11</v>
      </c>
      <c r="D99" s="2" t="s">
        <v>116</v>
      </c>
      <c r="E99" s="1" t="s">
        <v>46</v>
      </c>
      <c r="F99" s="1">
        <v>35</v>
      </c>
      <c r="G99" s="5">
        <v>7.43</v>
      </c>
      <c r="H99" s="5">
        <f t="shared" ref="H99:H130" si="21">F99*G99</f>
        <v>260.05</v>
      </c>
      <c r="I99" s="1">
        <v>6</v>
      </c>
      <c r="J99" s="1" t="s">
        <v>47</v>
      </c>
      <c r="K99" s="1">
        <v>13</v>
      </c>
      <c r="L99" s="5">
        <v>7.12</v>
      </c>
      <c r="M99" s="5">
        <f t="shared" ref="M99:M130" si="22">K99*L99</f>
        <v>92.56</v>
      </c>
      <c r="N99" s="1">
        <v>75</v>
      </c>
      <c r="O99" s="9" t="s">
        <v>120</v>
      </c>
      <c r="P99" s="1">
        <v>6</v>
      </c>
      <c r="Q99" s="5">
        <v>7.32</v>
      </c>
      <c r="R99" s="5">
        <f t="shared" si="20"/>
        <v>43.92</v>
      </c>
      <c r="S99" s="16">
        <v>16</v>
      </c>
      <c r="T99" s="1">
        <f t="shared" si="19"/>
        <v>54</v>
      </c>
      <c r="U99" s="5">
        <f t="shared" si="18"/>
        <v>7.3431481481481491</v>
      </c>
      <c r="V99" s="1">
        <v>7</v>
      </c>
      <c r="W99" s="1">
        <v>4</v>
      </c>
    </row>
    <row r="100" spans="2:23" x14ac:dyDescent="0.25">
      <c r="B100" s="1" t="s">
        <v>114</v>
      </c>
      <c r="C100" s="1" t="s">
        <v>11</v>
      </c>
      <c r="D100" s="2" t="s">
        <v>115</v>
      </c>
      <c r="E100" s="1" t="s">
        <v>46</v>
      </c>
      <c r="F100" s="1">
        <v>38</v>
      </c>
      <c r="G100" s="5">
        <v>7.44</v>
      </c>
      <c r="H100" s="5">
        <f t="shared" si="21"/>
        <v>282.72000000000003</v>
      </c>
      <c r="I100" s="1">
        <v>5</v>
      </c>
      <c r="J100" s="1" t="s">
        <v>47</v>
      </c>
      <c r="K100" s="1">
        <v>12</v>
      </c>
      <c r="L100" s="5">
        <v>7.08</v>
      </c>
      <c r="M100" s="5">
        <f t="shared" si="22"/>
        <v>84.960000000000008</v>
      </c>
      <c r="N100" s="1">
        <v>91</v>
      </c>
      <c r="O100" s="9" t="s">
        <v>119</v>
      </c>
      <c r="P100" s="1">
        <v>6</v>
      </c>
      <c r="Q100" s="5">
        <v>7.24</v>
      </c>
      <c r="R100" s="5">
        <f t="shared" si="20"/>
        <v>43.44</v>
      </c>
      <c r="S100" s="16">
        <v>23</v>
      </c>
      <c r="T100" s="1">
        <f t="shared" si="19"/>
        <v>56</v>
      </c>
      <c r="U100" s="5">
        <f t="shared" si="18"/>
        <v>7.3414285714285725</v>
      </c>
      <c r="V100" s="1">
        <v>8</v>
      </c>
      <c r="W100" s="1">
        <v>2</v>
      </c>
    </row>
    <row r="101" spans="2:23" x14ac:dyDescent="0.25">
      <c r="B101" s="1" t="s">
        <v>114</v>
      </c>
      <c r="C101" s="1" t="s">
        <v>11</v>
      </c>
      <c r="D101" s="2" t="s">
        <v>97</v>
      </c>
      <c r="E101" s="1" t="s">
        <v>46</v>
      </c>
      <c r="F101" s="1">
        <v>14</v>
      </c>
      <c r="G101" s="5">
        <v>6.96</v>
      </c>
      <c r="H101" s="5">
        <f t="shared" si="21"/>
        <v>97.44</v>
      </c>
      <c r="I101" s="1">
        <v>73</v>
      </c>
      <c r="J101" s="1" t="s">
        <v>47</v>
      </c>
      <c r="K101" s="1">
        <v>4</v>
      </c>
      <c r="L101" s="5">
        <v>7.37</v>
      </c>
      <c r="M101" s="5">
        <f t="shared" si="22"/>
        <v>29.48</v>
      </c>
      <c r="N101" s="1">
        <v>28</v>
      </c>
      <c r="O101" s="9" t="s">
        <v>120</v>
      </c>
      <c r="P101" s="1">
        <v>6</v>
      </c>
      <c r="Q101" s="5">
        <v>7.26</v>
      </c>
      <c r="R101" s="5">
        <f t="shared" si="20"/>
        <v>43.56</v>
      </c>
      <c r="S101" s="16">
        <v>18</v>
      </c>
      <c r="T101" s="1">
        <f t="shared" si="19"/>
        <v>24</v>
      </c>
      <c r="U101" s="5">
        <f t="shared" si="18"/>
        <v>7.1033333333333344</v>
      </c>
      <c r="V101" s="1">
        <v>9</v>
      </c>
      <c r="W101" s="1">
        <v>10</v>
      </c>
    </row>
    <row r="102" spans="2:23" x14ac:dyDescent="0.25">
      <c r="B102" s="1" t="s">
        <v>114</v>
      </c>
      <c r="C102" s="1" t="s">
        <v>11</v>
      </c>
      <c r="D102" s="2" t="s">
        <v>117</v>
      </c>
      <c r="E102" s="1" t="s">
        <v>46</v>
      </c>
      <c r="F102" s="1">
        <v>38</v>
      </c>
      <c r="G102" s="5">
        <v>6.79</v>
      </c>
      <c r="H102" s="5">
        <f t="shared" si="21"/>
        <v>258.02</v>
      </c>
      <c r="I102" s="1">
        <v>129</v>
      </c>
      <c r="J102" s="1" t="s">
        <v>47</v>
      </c>
      <c r="K102" s="1">
        <v>13</v>
      </c>
      <c r="L102" s="5">
        <v>6.93</v>
      </c>
      <c r="M102" s="5">
        <f t="shared" si="22"/>
        <v>90.09</v>
      </c>
      <c r="N102" s="1">
        <v>147</v>
      </c>
      <c r="O102" s="9" t="s">
        <v>70</v>
      </c>
      <c r="P102" s="1">
        <v>6</v>
      </c>
      <c r="Q102" s="5">
        <v>6.88</v>
      </c>
      <c r="R102" s="5">
        <f t="shared" si="20"/>
        <v>41.28</v>
      </c>
      <c r="S102" s="16">
        <v>47</v>
      </c>
      <c r="T102" s="1">
        <f t="shared" si="19"/>
        <v>57</v>
      </c>
      <c r="U102" s="5">
        <f t="shared" si="18"/>
        <v>6.8314035087719294</v>
      </c>
      <c r="V102" s="1">
        <v>10</v>
      </c>
      <c r="W102" s="1">
        <v>7</v>
      </c>
    </row>
    <row r="103" spans="2:23" x14ac:dyDescent="0.25">
      <c r="B103" s="1" t="s">
        <v>127</v>
      </c>
      <c r="C103" s="1" t="s">
        <v>11</v>
      </c>
      <c r="D103" s="2" t="s">
        <v>7</v>
      </c>
      <c r="E103" s="1" t="s">
        <v>9</v>
      </c>
      <c r="F103" s="1">
        <v>32</v>
      </c>
      <c r="G103" s="5">
        <v>8.7100000000000009</v>
      </c>
      <c r="H103" s="5">
        <f t="shared" si="21"/>
        <v>278.72000000000003</v>
      </c>
      <c r="I103" s="1">
        <v>1</v>
      </c>
      <c r="J103" s="1" t="s">
        <v>47</v>
      </c>
      <c r="K103" s="1">
        <v>7</v>
      </c>
      <c r="L103" s="5">
        <v>8.3699999999999992</v>
      </c>
      <c r="M103" s="5">
        <f t="shared" si="22"/>
        <v>58.589999999999996</v>
      </c>
      <c r="N103" s="1">
        <v>2</v>
      </c>
      <c r="O103" s="9">
        <v>0</v>
      </c>
      <c r="P103" s="12">
        <v>0</v>
      </c>
      <c r="Q103" s="12">
        <v>0</v>
      </c>
      <c r="R103" s="5">
        <f t="shared" si="20"/>
        <v>0</v>
      </c>
      <c r="S103" s="9">
        <v>0</v>
      </c>
      <c r="T103" s="1">
        <f t="shared" ref="T103:T112" si="23">SUM(F103+K103)</f>
        <v>39</v>
      </c>
      <c r="U103" s="5">
        <f t="shared" si="18"/>
        <v>8.6489743589743586</v>
      </c>
      <c r="V103" s="1">
        <v>1</v>
      </c>
      <c r="W103" s="9">
        <v>0</v>
      </c>
    </row>
    <row r="104" spans="2:23" x14ac:dyDescent="0.25">
      <c r="B104" s="1" t="s">
        <v>127</v>
      </c>
      <c r="C104" s="1" t="s">
        <v>11</v>
      </c>
      <c r="D104" s="2" t="s">
        <v>58</v>
      </c>
      <c r="E104" s="1" t="s">
        <v>82</v>
      </c>
      <c r="F104" s="1">
        <v>15</v>
      </c>
      <c r="G104" s="5">
        <v>8.58</v>
      </c>
      <c r="H104" s="5">
        <f t="shared" si="21"/>
        <v>128.69999999999999</v>
      </c>
      <c r="I104" s="1">
        <v>1</v>
      </c>
      <c r="J104" s="1" t="s">
        <v>47</v>
      </c>
      <c r="K104" s="1">
        <v>6</v>
      </c>
      <c r="L104" s="5">
        <v>8.17</v>
      </c>
      <c r="M104" s="5">
        <f t="shared" si="22"/>
        <v>49.019999999999996</v>
      </c>
      <c r="N104" s="1">
        <v>3</v>
      </c>
      <c r="O104" s="9">
        <v>0</v>
      </c>
      <c r="P104" s="12">
        <v>0</v>
      </c>
      <c r="Q104" s="12">
        <v>0</v>
      </c>
      <c r="R104" s="5">
        <f t="shared" si="20"/>
        <v>0</v>
      </c>
      <c r="S104" s="9">
        <v>0</v>
      </c>
      <c r="T104" s="1">
        <f t="shared" si="23"/>
        <v>21</v>
      </c>
      <c r="U104" s="5">
        <f t="shared" si="18"/>
        <v>8.4628571428571409</v>
      </c>
      <c r="V104" s="1">
        <v>2</v>
      </c>
      <c r="W104" s="9">
        <v>0</v>
      </c>
    </row>
    <row r="105" spans="2:23" x14ac:dyDescent="0.25">
      <c r="B105" s="1" t="s">
        <v>127</v>
      </c>
      <c r="C105" s="1" t="s">
        <v>11</v>
      </c>
      <c r="D105" s="2" t="s">
        <v>92</v>
      </c>
      <c r="E105" s="1" t="s">
        <v>81</v>
      </c>
      <c r="F105" s="1">
        <v>31</v>
      </c>
      <c r="G105" s="5">
        <v>8.1300000000000008</v>
      </c>
      <c r="H105" s="5">
        <f t="shared" si="21"/>
        <v>252.03000000000003</v>
      </c>
      <c r="I105" s="1">
        <v>1</v>
      </c>
      <c r="J105" s="1" t="s">
        <v>47</v>
      </c>
      <c r="K105" s="1">
        <v>10</v>
      </c>
      <c r="L105" s="5">
        <v>9.0299999999999994</v>
      </c>
      <c r="M105" s="5">
        <f t="shared" si="22"/>
        <v>90.3</v>
      </c>
      <c r="N105" s="1">
        <v>1</v>
      </c>
      <c r="O105" s="9">
        <v>0</v>
      </c>
      <c r="P105" s="12">
        <v>0</v>
      </c>
      <c r="Q105" s="12">
        <v>0</v>
      </c>
      <c r="R105" s="5">
        <f t="shared" si="20"/>
        <v>0</v>
      </c>
      <c r="S105" s="9">
        <v>0</v>
      </c>
      <c r="T105" s="1">
        <f t="shared" si="23"/>
        <v>41</v>
      </c>
      <c r="U105" s="5">
        <f t="shared" si="18"/>
        <v>8.3495121951219531</v>
      </c>
      <c r="V105" s="1">
        <v>3</v>
      </c>
      <c r="W105" s="9">
        <v>0</v>
      </c>
    </row>
    <row r="106" spans="2:23" x14ac:dyDescent="0.25">
      <c r="B106" s="1" t="s">
        <v>127</v>
      </c>
      <c r="C106" s="1" t="s">
        <v>11</v>
      </c>
      <c r="D106" s="2" t="s">
        <v>105</v>
      </c>
      <c r="E106" s="1" t="s">
        <v>82</v>
      </c>
      <c r="F106" s="1">
        <v>17</v>
      </c>
      <c r="G106" s="5">
        <v>8.14</v>
      </c>
      <c r="H106" s="5">
        <f t="shared" si="21"/>
        <v>138.38</v>
      </c>
      <c r="I106" s="1">
        <v>2</v>
      </c>
      <c r="J106" s="1" t="s">
        <v>47</v>
      </c>
      <c r="K106" s="1">
        <v>6</v>
      </c>
      <c r="L106" s="5">
        <v>7.43</v>
      </c>
      <c r="M106" s="5">
        <f t="shared" si="22"/>
        <v>44.58</v>
      </c>
      <c r="N106" s="1">
        <v>33</v>
      </c>
      <c r="O106" s="9">
        <v>0</v>
      </c>
      <c r="P106" s="12">
        <v>0</v>
      </c>
      <c r="Q106" s="12">
        <v>0</v>
      </c>
      <c r="R106" s="5">
        <f t="shared" si="20"/>
        <v>0</v>
      </c>
      <c r="S106" s="9">
        <v>0</v>
      </c>
      <c r="T106" s="1">
        <f t="shared" si="23"/>
        <v>23</v>
      </c>
      <c r="U106" s="5">
        <f t="shared" si="18"/>
        <v>7.954782608695651</v>
      </c>
      <c r="V106" s="1">
        <v>4</v>
      </c>
      <c r="W106" s="9">
        <v>0</v>
      </c>
    </row>
    <row r="107" spans="2:23" x14ac:dyDescent="0.25">
      <c r="B107" s="1" t="s">
        <v>127</v>
      </c>
      <c r="C107" s="1" t="s">
        <v>11</v>
      </c>
      <c r="D107" s="2" t="s">
        <v>111</v>
      </c>
      <c r="E107" s="1" t="s">
        <v>46</v>
      </c>
      <c r="F107" s="1">
        <v>32</v>
      </c>
      <c r="G107" s="5">
        <v>7.97</v>
      </c>
      <c r="H107" s="5">
        <f t="shared" si="21"/>
        <v>255.04</v>
      </c>
      <c r="I107" s="1">
        <v>1</v>
      </c>
      <c r="J107" s="1" t="s">
        <v>47</v>
      </c>
      <c r="K107" s="1">
        <v>7</v>
      </c>
      <c r="L107" s="5">
        <v>7.66</v>
      </c>
      <c r="M107" s="5">
        <f t="shared" si="22"/>
        <v>53.620000000000005</v>
      </c>
      <c r="N107" s="1">
        <v>15</v>
      </c>
      <c r="O107" s="9">
        <v>0</v>
      </c>
      <c r="P107" s="12">
        <v>0</v>
      </c>
      <c r="Q107" s="12">
        <v>0</v>
      </c>
      <c r="R107" s="5">
        <f t="shared" si="20"/>
        <v>0</v>
      </c>
      <c r="S107" s="9">
        <v>0</v>
      </c>
      <c r="T107" s="1">
        <f t="shared" si="23"/>
        <v>39</v>
      </c>
      <c r="U107" s="5">
        <f t="shared" ref="U107:U134" si="24">(H107+M107+R107)/T107</f>
        <v>7.914358974358974</v>
      </c>
      <c r="V107" s="1">
        <v>5</v>
      </c>
      <c r="W107" s="9">
        <v>0</v>
      </c>
    </row>
    <row r="108" spans="2:23" x14ac:dyDescent="0.25">
      <c r="B108" s="1" t="s">
        <v>127</v>
      </c>
      <c r="C108" s="1" t="s">
        <v>11</v>
      </c>
      <c r="D108" s="2" t="s">
        <v>8</v>
      </c>
      <c r="E108" s="1" t="s">
        <v>44</v>
      </c>
      <c r="F108" s="1">
        <v>33</v>
      </c>
      <c r="G108" s="5">
        <v>7.82</v>
      </c>
      <c r="H108" s="5">
        <f t="shared" si="21"/>
        <v>258.06</v>
      </c>
      <c r="I108" s="1">
        <v>1</v>
      </c>
      <c r="J108" s="1" t="s">
        <v>47</v>
      </c>
      <c r="K108" s="1">
        <v>8</v>
      </c>
      <c r="L108" s="5">
        <v>7.26</v>
      </c>
      <c r="M108" s="5">
        <f t="shared" si="22"/>
        <v>58.08</v>
      </c>
      <c r="N108" s="1">
        <v>60</v>
      </c>
      <c r="O108" s="9">
        <v>0</v>
      </c>
      <c r="P108" s="12">
        <v>0</v>
      </c>
      <c r="Q108" s="12">
        <v>0</v>
      </c>
      <c r="R108" s="5">
        <f t="shared" si="20"/>
        <v>0</v>
      </c>
      <c r="S108" s="9">
        <v>0</v>
      </c>
      <c r="T108" s="1">
        <f t="shared" si="23"/>
        <v>41</v>
      </c>
      <c r="U108" s="5">
        <f t="shared" si="24"/>
        <v>7.7107317073170725</v>
      </c>
      <c r="V108" s="1">
        <v>6</v>
      </c>
      <c r="W108" s="9">
        <v>0</v>
      </c>
    </row>
    <row r="109" spans="2:23" x14ac:dyDescent="0.25">
      <c r="B109" s="1" t="s">
        <v>127</v>
      </c>
      <c r="C109" s="1" t="s">
        <v>11</v>
      </c>
      <c r="D109" s="2" t="s">
        <v>128</v>
      </c>
      <c r="E109" s="1" t="s">
        <v>81</v>
      </c>
      <c r="F109" s="1">
        <v>20</v>
      </c>
      <c r="G109" s="5">
        <v>7.47</v>
      </c>
      <c r="H109" s="5">
        <f t="shared" si="21"/>
        <v>149.4</v>
      </c>
      <c r="I109" s="1">
        <v>7</v>
      </c>
      <c r="J109" s="1" t="s">
        <v>47</v>
      </c>
      <c r="K109" s="1">
        <v>9</v>
      </c>
      <c r="L109" s="5">
        <v>7.76</v>
      </c>
      <c r="M109" s="5">
        <f t="shared" si="22"/>
        <v>69.84</v>
      </c>
      <c r="N109" s="1">
        <v>8</v>
      </c>
      <c r="O109" s="9">
        <v>0</v>
      </c>
      <c r="P109" s="12">
        <v>0</v>
      </c>
      <c r="Q109" s="12">
        <v>0</v>
      </c>
      <c r="R109" s="5">
        <f t="shared" si="20"/>
        <v>0</v>
      </c>
      <c r="S109" s="9">
        <v>0</v>
      </c>
      <c r="T109" s="1">
        <f t="shared" si="23"/>
        <v>29</v>
      </c>
      <c r="U109" s="5">
        <f t="shared" si="24"/>
        <v>7.5600000000000005</v>
      </c>
      <c r="V109" s="1">
        <v>7</v>
      </c>
      <c r="W109" s="9">
        <v>0</v>
      </c>
    </row>
    <row r="110" spans="2:23" x14ac:dyDescent="0.25">
      <c r="B110" s="1" t="s">
        <v>127</v>
      </c>
      <c r="C110" s="1" t="s">
        <v>11</v>
      </c>
      <c r="D110" s="2" t="s">
        <v>116</v>
      </c>
      <c r="E110" s="1" t="s">
        <v>46</v>
      </c>
      <c r="F110" s="1">
        <v>31</v>
      </c>
      <c r="G110" s="5">
        <v>7.45</v>
      </c>
      <c r="H110" s="5">
        <f t="shared" si="21"/>
        <v>230.95000000000002</v>
      </c>
      <c r="I110" s="1">
        <v>5</v>
      </c>
      <c r="J110" s="1" t="s">
        <v>47</v>
      </c>
      <c r="K110" s="1">
        <v>7</v>
      </c>
      <c r="L110" s="5">
        <v>7.3</v>
      </c>
      <c r="M110" s="5">
        <f t="shared" si="22"/>
        <v>51.1</v>
      </c>
      <c r="N110" s="1">
        <v>51</v>
      </c>
      <c r="O110" s="9">
        <v>0</v>
      </c>
      <c r="P110" s="12">
        <v>0</v>
      </c>
      <c r="Q110" s="12">
        <v>0</v>
      </c>
      <c r="R110" s="5">
        <f t="shared" si="20"/>
        <v>0</v>
      </c>
      <c r="S110" s="9">
        <v>0</v>
      </c>
      <c r="T110" s="1">
        <f t="shared" si="23"/>
        <v>38</v>
      </c>
      <c r="U110" s="5">
        <f t="shared" si="24"/>
        <v>7.4223684210526315</v>
      </c>
      <c r="V110" s="1">
        <v>8</v>
      </c>
      <c r="W110" s="9">
        <v>0</v>
      </c>
    </row>
    <row r="111" spans="2:23" x14ac:dyDescent="0.25">
      <c r="B111" s="1" t="s">
        <v>127</v>
      </c>
      <c r="C111" s="1" t="s">
        <v>11</v>
      </c>
      <c r="D111" s="2" t="s">
        <v>109</v>
      </c>
      <c r="E111" s="1" t="s">
        <v>46</v>
      </c>
      <c r="F111" s="1">
        <v>33</v>
      </c>
      <c r="G111" s="5">
        <v>7.4</v>
      </c>
      <c r="H111" s="5">
        <f t="shared" si="21"/>
        <v>244.20000000000002</v>
      </c>
      <c r="I111" s="1">
        <v>6</v>
      </c>
      <c r="J111" s="1" t="s">
        <v>47</v>
      </c>
      <c r="K111" s="1">
        <v>8</v>
      </c>
      <c r="L111" s="5">
        <v>7.25</v>
      </c>
      <c r="M111" s="5">
        <f t="shared" si="22"/>
        <v>58</v>
      </c>
      <c r="N111" s="1">
        <v>63</v>
      </c>
      <c r="O111" s="9">
        <v>0</v>
      </c>
      <c r="P111" s="12">
        <v>0</v>
      </c>
      <c r="Q111" s="12">
        <v>0</v>
      </c>
      <c r="R111" s="5">
        <f t="shared" si="20"/>
        <v>0</v>
      </c>
      <c r="S111" s="9">
        <v>0</v>
      </c>
      <c r="T111" s="1">
        <f t="shared" si="23"/>
        <v>41</v>
      </c>
      <c r="U111" s="5">
        <f t="shared" si="24"/>
        <v>7.3707317073170744</v>
      </c>
      <c r="V111" s="1">
        <v>9</v>
      </c>
      <c r="W111" s="9">
        <v>0</v>
      </c>
    </row>
    <row r="112" spans="2:23" x14ac:dyDescent="0.25">
      <c r="B112" s="1" t="s">
        <v>127</v>
      </c>
      <c r="C112" s="1" t="s">
        <v>11</v>
      </c>
      <c r="D112" s="2" t="s">
        <v>115</v>
      </c>
      <c r="E112" s="1" t="s">
        <v>46</v>
      </c>
      <c r="F112" s="1">
        <v>38</v>
      </c>
      <c r="G112" s="5">
        <v>7.32</v>
      </c>
      <c r="H112" s="5">
        <f t="shared" si="21"/>
        <v>278.16000000000003</v>
      </c>
      <c r="I112" s="1">
        <v>11</v>
      </c>
      <c r="J112" s="1" t="s">
        <v>47</v>
      </c>
      <c r="K112" s="1">
        <v>8</v>
      </c>
      <c r="L112" s="5">
        <v>6.88</v>
      </c>
      <c r="M112" s="5">
        <f t="shared" si="22"/>
        <v>55.04</v>
      </c>
      <c r="N112" s="1">
        <v>167</v>
      </c>
      <c r="O112" s="9">
        <v>0</v>
      </c>
      <c r="P112" s="12">
        <v>0</v>
      </c>
      <c r="Q112" s="12">
        <v>0</v>
      </c>
      <c r="R112" s="5">
        <f t="shared" si="20"/>
        <v>0</v>
      </c>
      <c r="S112" s="9">
        <v>0</v>
      </c>
      <c r="T112" s="1">
        <f t="shared" si="23"/>
        <v>46</v>
      </c>
      <c r="U112" s="5">
        <f t="shared" si="24"/>
        <v>7.2434782608695665</v>
      </c>
      <c r="V112" s="1">
        <v>10</v>
      </c>
      <c r="W112" s="9">
        <v>0</v>
      </c>
    </row>
    <row r="113" spans="2:23" x14ac:dyDescent="0.25">
      <c r="B113" s="1" t="s">
        <v>121</v>
      </c>
      <c r="C113" s="1" t="s">
        <v>11</v>
      </c>
      <c r="D113" s="2" t="s">
        <v>7</v>
      </c>
      <c r="E113" s="1" t="s">
        <v>9</v>
      </c>
      <c r="F113" s="1">
        <v>33</v>
      </c>
      <c r="G113" s="5">
        <v>8.52</v>
      </c>
      <c r="H113" s="5">
        <f t="shared" si="21"/>
        <v>281.15999999999997</v>
      </c>
      <c r="I113" s="1">
        <v>1</v>
      </c>
      <c r="J113" s="1" t="s">
        <v>47</v>
      </c>
      <c r="K113" s="1">
        <v>6</v>
      </c>
      <c r="L113" s="5">
        <v>8.51</v>
      </c>
      <c r="M113" s="5">
        <f t="shared" si="22"/>
        <v>51.06</v>
      </c>
      <c r="N113" s="1">
        <v>1</v>
      </c>
      <c r="O113" s="9" t="s">
        <v>70</v>
      </c>
      <c r="P113" s="1">
        <v>7</v>
      </c>
      <c r="Q113" s="5">
        <v>8.3000000000000007</v>
      </c>
      <c r="R113" s="5">
        <f t="shared" si="20"/>
        <v>58.100000000000009</v>
      </c>
      <c r="S113" s="16">
        <v>1</v>
      </c>
      <c r="T113" s="1">
        <f t="shared" ref="T113:T134" si="25">SUM(F113+K113+P113)</f>
        <v>46</v>
      </c>
      <c r="U113" s="5">
        <f t="shared" si="24"/>
        <v>8.4852173913043476</v>
      </c>
      <c r="V113" s="1">
        <v>1</v>
      </c>
      <c r="W113" s="1">
        <v>1</v>
      </c>
    </row>
    <row r="114" spans="2:23" x14ac:dyDescent="0.25">
      <c r="B114" s="1" t="s">
        <v>121</v>
      </c>
      <c r="C114" s="1" t="s">
        <v>11</v>
      </c>
      <c r="D114" s="2" t="s">
        <v>92</v>
      </c>
      <c r="E114" s="1" t="s">
        <v>81</v>
      </c>
      <c r="F114" s="1">
        <v>28</v>
      </c>
      <c r="G114" s="5">
        <v>8.07</v>
      </c>
      <c r="H114" s="5">
        <f t="shared" si="21"/>
        <v>225.96</v>
      </c>
      <c r="I114" s="1">
        <v>1</v>
      </c>
      <c r="J114" s="1" t="s">
        <v>47</v>
      </c>
      <c r="K114" s="1">
        <v>6</v>
      </c>
      <c r="L114" s="5">
        <v>7.66</v>
      </c>
      <c r="M114" s="5">
        <f t="shared" si="22"/>
        <v>45.96</v>
      </c>
      <c r="N114" s="1">
        <v>9</v>
      </c>
      <c r="O114" s="9" t="s">
        <v>76</v>
      </c>
      <c r="P114" s="1">
        <v>3</v>
      </c>
      <c r="Q114" s="5">
        <v>7.58</v>
      </c>
      <c r="R114" s="5">
        <f t="shared" si="20"/>
        <v>22.740000000000002</v>
      </c>
      <c r="S114" s="16">
        <v>7</v>
      </c>
      <c r="T114" s="1">
        <f t="shared" si="25"/>
        <v>37</v>
      </c>
      <c r="U114" s="5">
        <f t="shared" si="24"/>
        <v>7.9637837837837848</v>
      </c>
      <c r="V114" s="1">
        <v>2</v>
      </c>
      <c r="W114" s="1">
        <v>2</v>
      </c>
    </row>
    <row r="115" spans="2:23" x14ac:dyDescent="0.25">
      <c r="B115" s="1" t="s">
        <v>121</v>
      </c>
      <c r="C115" s="1" t="s">
        <v>11</v>
      </c>
      <c r="D115" s="2" t="s">
        <v>8</v>
      </c>
      <c r="E115" s="1" t="s">
        <v>44</v>
      </c>
      <c r="F115" s="1">
        <v>31</v>
      </c>
      <c r="G115" s="5">
        <v>7.61</v>
      </c>
      <c r="H115" s="5">
        <f t="shared" si="21"/>
        <v>235.91</v>
      </c>
      <c r="I115" s="1">
        <v>1</v>
      </c>
      <c r="J115" s="1" t="s">
        <v>47</v>
      </c>
      <c r="K115" s="1">
        <v>6</v>
      </c>
      <c r="L115" s="5">
        <v>7.74</v>
      </c>
      <c r="M115" s="5">
        <f t="shared" si="22"/>
        <v>46.44</v>
      </c>
      <c r="N115" s="1">
        <v>6</v>
      </c>
      <c r="O115" s="9" t="s">
        <v>76</v>
      </c>
      <c r="P115" s="1">
        <v>4</v>
      </c>
      <c r="Q115" s="5">
        <v>7.92</v>
      </c>
      <c r="R115" s="5">
        <f t="shared" si="20"/>
        <v>31.68</v>
      </c>
      <c r="S115" s="16">
        <v>1</v>
      </c>
      <c r="T115" s="1">
        <f t="shared" si="25"/>
        <v>41</v>
      </c>
      <c r="U115" s="5">
        <f t="shared" si="24"/>
        <v>7.6592682926829276</v>
      </c>
      <c r="V115" s="1">
        <v>3</v>
      </c>
      <c r="W115" s="1">
        <v>6</v>
      </c>
    </row>
    <row r="116" spans="2:23" x14ac:dyDescent="0.25">
      <c r="B116" s="1" t="s">
        <v>121</v>
      </c>
      <c r="C116" s="1" t="s">
        <v>11</v>
      </c>
      <c r="D116" s="2" t="s">
        <v>111</v>
      </c>
      <c r="E116" s="1" t="s">
        <v>46</v>
      </c>
      <c r="F116" s="1">
        <v>23</v>
      </c>
      <c r="G116" s="5">
        <v>7.65</v>
      </c>
      <c r="H116" s="5">
        <f t="shared" si="21"/>
        <v>175.95000000000002</v>
      </c>
      <c r="I116" s="1">
        <v>2</v>
      </c>
      <c r="J116" s="1" t="s">
        <v>47</v>
      </c>
      <c r="K116" s="1">
        <v>8</v>
      </c>
      <c r="L116" s="5">
        <v>7.55</v>
      </c>
      <c r="M116" s="5">
        <f t="shared" si="22"/>
        <v>60.4</v>
      </c>
      <c r="N116" s="1">
        <v>13</v>
      </c>
      <c r="O116" s="9" t="s">
        <v>76</v>
      </c>
      <c r="P116" s="1">
        <v>3</v>
      </c>
      <c r="Q116" s="5">
        <v>7.6</v>
      </c>
      <c r="R116" s="5">
        <f t="shared" si="20"/>
        <v>22.799999999999997</v>
      </c>
      <c r="S116" s="16">
        <v>5</v>
      </c>
      <c r="T116" s="1">
        <f t="shared" si="25"/>
        <v>34</v>
      </c>
      <c r="U116" s="5">
        <f t="shared" si="24"/>
        <v>7.6220588235294127</v>
      </c>
      <c r="V116" s="1">
        <v>4</v>
      </c>
      <c r="W116" s="1">
        <v>8</v>
      </c>
    </row>
    <row r="117" spans="2:23" x14ac:dyDescent="0.25">
      <c r="B117" s="1" t="s">
        <v>121</v>
      </c>
      <c r="C117" s="1" t="s">
        <v>11</v>
      </c>
      <c r="D117" s="2" t="s">
        <v>105</v>
      </c>
      <c r="E117" s="1" t="s">
        <v>82</v>
      </c>
      <c r="F117" s="1">
        <v>27</v>
      </c>
      <c r="G117" s="5">
        <v>7.68</v>
      </c>
      <c r="H117" s="5">
        <f t="shared" si="21"/>
        <v>207.35999999999999</v>
      </c>
      <c r="I117" s="1">
        <v>1</v>
      </c>
      <c r="J117" s="1" t="s">
        <v>47</v>
      </c>
      <c r="K117" s="1">
        <v>10</v>
      </c>
      <c r="L117" s="5">
        <v>7.75</v>
      </c>
      <c r="M117" s="5">
        <f t="shared" si="22"/>
        <v>77.5</v>
      </c>
      <c r="N117" s="1">
        <v>5</v>
      </c>
      <c r="O117" s="9" t="s">
        <v>76</v>
      </c>
      <c r="P117" s="1">
        <v>4</v>
      </c>
      <c r="Q117" s="5">
        <v>6.89</v>
      </c>
      <c r="R117" s="5">
        <f t="shared" si="20"/>
        <v>27.56</v>
      </c>
      <c r="S117" s="16">
        <v>82</v>
      </c>
      <c r="T117" s="1">
        <f t="shared" si="25"/>
        <v>41</v>
      </c>
      <c r="U117" s="5">
        <f t="shared" si="24"/>
        <v>7.62</v>
      </c>
      <c r="V117" s="1">
        <v>5</v>
      </c>
      <c r="W117" s="1">
        <v>9</v>
      </c>
    </row>
    <row r="118" spans="2:23" x14ac:dyDescent="0.25">
      <c r="B118" s="1" t="s">
        <v>121</v>
      </c>
      <c r="C118" s="1" t="s">
        <v>11</v>
      </c>
      <c r="D118" s="2" t="s">
        <v>123</v>
      </c>
      <c r="E118" s="1" t="s">
        <v>9</v>
      </c>
      <c r="F118" s="1">
        <v>33</v>
      </c>
      <c r="G118" s="5">
        <v>7.57</v>
      </c>
      <c r="H118" s="5">
        <f t="shared" si="21"/>
        <v>249.81</v>
      </c>
      <c r="I118" s="1">
        <v>3</v>
      </c>
      <c r="J118" s="1" t="s">
        <v>47</v>
      </c>
      <c r="K118" s="1">
        <v>9</v>
      </c>
      <c r="L118" s="5">
        <v>7.4</v>
      </c>
      <c r="M118" s="5">
        <f t="shared" si="22"/>
        <v>66.600000000000009</v>
      </c>
      <c r="N118" s="1">
        <v>19</v>
      </c>
      <c r="O118" s="9" t="s">
        <v>76</v>
      </c>
      <c r="P118" s="1">
        <v>4</v>
      </c>
      <c r="Q118" s="5">
        <v>7.42</v>
      </c>
      <c r="R118" s="5">
        <f t="shared" si="20"/>
        <v>29.68</v>
      </c>
      <c r="S118" s="16">
        <v>12</v>
      </c>
      <c r="T118" s="1">
        <f t="shared" si="25"/>
        <v>46</v>
      </c>
      <c r="U118" s="5">
        <f t="shared" si="24"/>
        <v>7.523695652173914</v>
      </c>
      <c r="V118" s="1">
        <v>6</v>
      </c>
      <c r="W118" s="1">
        <v>4</v>
      </c>
    </row>
    <row r="119" spans="2:23" x14ac:dyDescent="0.25">
      <c r="B119" s="1" t="s">
        <v>121</v>
      </c>
      <c r="C119" s="1" t="s">
        <v>11</v>
      </c>
      <c r="D119" s="2" t="s">
        <v>109</v>
      </c>
      <c r="E119" s="1" t="s">
        <v>46</v>
      </c>
      <c r="F119" s="1">
        <v>34</v>
      </c>
      <c r="G119" s="5">
        <v>7.07</v>
      </c>
      <c r="H119" s="5">
        <f t="shared" si="21"/>
        <v>240.38</v>
      </c>
      <c r="I119" s="1">
        <v>38</v>
      </c>
      <c r="J119" s="1" t="s">
        <v>47</v>
      </c>
      <c r="K119" s="1">
        <v>9</v>
      </c>
      <c r="L119" s="5">
        <v>7.1</v>
      </c>
      <c r="M119" s="5">
        <f t="shared" si="22"/>
        <v>63.9</v>
      </c>
      <c r="N119" s="1">
        <v>54</v>
      </c>
      <c r="O119" s="9">
        <v>0</v>
      </c>
      <c r="P119" s="12">
        <v>0</v>
      </c>
      <c r="Q119" s="12">
        <v>0</v>
      </c>
      <c r="R119" s="5">
        <f t="shared" ref="R119:R134" si="26">P119*Q119</f>
        <v>0</v>
      </c>
      <c r="S119" s="9">
        <v>0</v>
      </c>
      <c r="T119" s="1">
        <f t="shared" si="25"/>
        <v>43</v>
      </c>
      <c r="U119" s="5">
        <f t="shared" si="24"/>
        <v>7.0762790697674411</v>
      </c>
      <c r="V119" s="1">
        <v>7</v>
      </c>
      <c r="W119" s="1">
        <v>7</v>
      </c>
    </row>
    <row r="120" spans="2:23" x14ac:dyDescent="0.25">
      <c r="B120" s="1" t="s">
        <v>121</v>
      </c>
      <c r="C120" s="1" t="s">
        <v>11</v>
      </c>
      <c r="D120" s="2" t="s">
        <v>122</v>
      </c>
      <c r="E120" s="1" t="s">
        <v>46</v>
      </c>
      <c r="F120" s="1">
        <v>23</v>
      </c>
      <c r="G120" s="5">
        <v>6.88</v>
      </c>
      <c r="H120" s="5">
        <f t="shared" si="21"/>
        <v>158.24</v>
      </c>
      <c r="I120" s="1">
        <v>87</v>
      </c>
      <c r="J120" s="1" t="s">
        <v>47</v>
      </c>
      <c r="K120" s="1">
        <v>12</v>
      </c>
      <c r="L120" s="5">
        <v>7.04</v>
      </c>
      <c r="M120" s="5">
        <f t="shared" si="22"/>
        <v>84.48</v>
      </c>
      <c r="N120" s="1">
        <v>74</v>
      </c>
      <c r="O120" s="9" t="s">
        <v>76</v>
      </c>
      <c r="P120" s="1">
        <v>7</v>
      </c>
      <c r="Q120" s="5">
        <v>7.28</v>
      </c>
      <c r="R120" s="5">
        <f t="shared" si="26"/>
        <v>50.96</v>
      </c>
      <c r="S120" s="16">
        <v>22</v>
      </c>
      <c r="T120" s="1">
        <f t="shared" si="25"/>
        <v>42</v>
      </c>
      <c r="U120" s="5">
        <f t="shared" si="24"/>
        <v>6.9923809523809526</v>
      </c>
      <c r="V120" s="1">
        <v>8</v>
      </c>
      <c r="W120" s="1">
        <v>3</v>
      </c>
    </row>
    <row r="121" spans="2:23" x14ac:dyDescent="0.25">
      <c r="B121" s="1" t="s">
        <v>121</v>
      </c>
      <c r="C121" s="1" t="s">
        <v>11</v>
      </c>
      <c r="D121" s="2" t="s">
        <v>106</v>
      </c>
      <c r="E121" s="1" t="s">
        <v>46</v>
      </c>
      <c r="F121" s="1">
        <v>24</v>
      </c>
      <c r="G121" s="5">
        <v>6.86</v>
      </c>
      <c r="H121" s="5">
        <f t="shared" si="21"/>
        <v>164.64000000000001</v>
      </c>
      <c r="I121" s="1">
        <v>95</v>
      </c>
      <c r="J121" s="1" t="s">
        <v>47</v>
      </c>
      <c r="K121" s="1">
        <v>7</v>
      </c>
      <c r="L121" s="5">
        <v>6.86</v>
      </c>
      <c r="M121" s="5">
        <f t="shared" si="22"/>
        <v>48.02</v>
      </c>
      <c r="N121" s="1">
        <v>122</v>
      </c>
      <c r="O121" s="9" t="s">
        <v>76</v>
      </c>
      <c r="P121" s="1">
        <v>4</v>
      </c>
      <c r="Q121" s="5">
        <v>7.06</v>
      </c>
      <c r="R121" s="5">
        <f t="shared" si="26"/>
        <v>28.24</v>
      </c>
      <c r="S121" s="16">
        <v>49</v>
      </c>
      <c r="T121" s="1">
        <f t="shared" si="25"/>
        <v>35</v>
      </c>
      <c r="U121" s="5">
        <f t="shared" si="24"/>
        <v>6.8828571428571435</v>
      </c>
      <c r="V121" s="1">
        <v>9</v>
      </c>
      <c r="W121" s="1">
        <v>5</v>
      </c>
    </row>
    <row r="122" spans="2:23" x14ac:dyDescent="0.25">
      <c r="B122" s="1" t="s">
        <v>121</v>
      </c>
      <c r="C122" s="1" t="s">
        <v>11</v>
      </c>
      <c r="D122" s="2" t="s">
        <v>124</v>
      </c>
      <c r="E122" s="1" t="s">
        <v>44</v>
      </c>
      <c r="F122" s="1">
        <v>37</v>
      </c>
      <c r="G122" s="5">
        <v>6.8</v>
      </c>
      <c r="H122" s="5">
        <f t="shared" si="21"/>
        <v>251.6</v>
      </c>
      <c r="I122" s="1">
        <v>87</v>
      </c>
      <c r="J122" s="1" t="s">
        <v>83</v>
      </c>
      <c r="K122" s="1">
        <v>8</v>
      </c>
      <c r="L122" s="5">
        <v>6.39</v>
      </c>
      <c r="M122" s="5">
        <f t="shared" si="22"/>
        <v>51.12</v>
      </c>
      <c r="N122" s="1">
        <v>638</v>
      </c>
      <c r="O122" s="9" t="s">
        <v>76</v>
      </c>
      <c r="P122" s="1">
        <v>7</v>
      </c>
      <c r="Q122" s="5">
        <v>6.96</v>
      </c>
      <c r="R122" s="5">
        <f t="shared" si="26"/>
        <v>48.72</v>
      </c>
      <c r="S122" s="16">
        <v>62</v>
      </c>
      <c r="T122" s="1">
        <f t="shared" si="25"/>
        <v>52</v>
      </c>
      <c r="U122" s="5">
        <f t="shared" si="24"/>
        <v>6.7584615384615372</v>
      </c>
      <c r="V122" s="1">
        <v>10</v>
      </c>
      <c r="W122" s="1">
        <v>10</v>
      </c>
    </row>
    <row r="123" spans="2:23" x14ac:dyDescent="0.25">
      <c r="B123" s="1" t="s">
        <v>125</v>
      </c>
      <c r="C123" s="1" t="s">
        <v>11</v>
      </c>
      <c r="D123" s="2" t="s">
        <v>105</v>
      </c>
      <c r="E123" s="1" t="s">
        <v>82</v>
      </c>
      <c r="F123" s="1">
        <v>34</v>
      </c>
      <c r="G123" s="5">
        <v>8.0399999999999991</v>
      </c>
      <c r="H123" s="5">
        <f t="shared" si="21"/>
        <v>273.35999999999996</v>
      </c>
      <c r="I123" s="1">
        <v>1</v>
      </c>
      <c r="J123" s="1" t="s">
        <v>47</v>
      </c>
      <c r="K123" s="1">
        <v>8</v>
      </c>
      <c r="L123" s="5">
        <v>7.81</v>
      </c>
      <c r="M123" s="5">
        <f t="shared" si="22"/>
        <v>62.48</v>
      </c>
      <c r="N123" s="1">
        <v>7</v>
      </c>
      <c r="O123" s="9" t="s">
        <v>119</v>
      </c>
      <c r="P123" s="1">
        <v>2</v>
      </c>
      <c r="Q123" s="5">
        <v>8.59</v>
      </c>
      <c r="R123" s="5">
        <f t="shared" si="26"/>
        <v>17.18</v>
      </c>
      <c r="S123" s="16">
        <v>1</v>
      </c>
      <c r="T123" s="1">
        <f t="shared" si="25"/>
        <v>44</v>
      </c>
      <c r="U123" s="5">
        <f t="shared" si="24"/>
        <v>8.0231818181818184</v>
      </c>
      <c r="V123" s="1">
        <v>1</v>
      </c>
      <c r="W123" s="1">
        <v>6</v>
      </c>
    </row>
    <row r="124" spans="2:23" x14ac:dyDescent="0.25">
      <c r="B124" s="1" t="s">
        <v>125</v>
      </c>
      <c r="C124" s="1" t="s">
        <v>11</v>
      </c>
      <c r="D124" s="2" t="s">
        <v>92</v>
      </c>
      <c r="E124" s="1" t="s">
        <v>81</v>
      </c>
      <c r="F124" s="1">
        <v>34</v>
      </c>
      <c r="G124" s="5">
        <v>7.89</v>
      </c>
      <c r="H124" s="5">
        <f t="shared" si="21"/>
        <v>268.26</v>
      </c>
      <c r="I124" s="1">
        <v>1</v>
      </c>
      <c r="J124" s="1" t="s">
        <v>47</v>
      </c>
      <c r="K124" s="1">
        <v>10</v>
      </c>
      <c r="L124" s="5">
        <v>7.92</v>
      </c>
      <c r="M124" s="5">
        <f t="shared" si="22"/>
        <v>79.2</v>
      </c>
      <c r="N124" s="1">
        <v>6</v>
      </c>
      <c r="O124" s="9">
        <v>0</v>
      </c>
      <c r="P124" s="12">
        <v>0</v>
      </c>
      <c r="Q124" s="12">
        <v>0</v>
      </c>
      <c r="R124" s="5">
        <f t="shared" si="26"/>
        <v>0</v>
      </c>
      <c r="S124" s="9">
        <v>0</v>
      </c>
      <c r="T124" s="1">
        <f t="shared" si="25"/>
        <v>44</v>
      </c>
      <c r="U124" s="5">
        <f t="shared" si="24"/>
        <v>7.8968181818181815</v>
      </c>
      <c r="V124" s="1">
        <v>2</v>
      </c>
      <c r="W124" s="1">
        <v>4</v>
      </c>
    </row>
    <row r="125" spans="2:23" x14ac:dyDescent="0.25">
      <c r="B125" s="1" t="s">
        <v>125</v>
      </c>
      <c r="C125" s="1" t="s">
        <v>11</v>
      </c>
      <c r="D125" s="2" t="s">
        <v>123</v>
      </c>
      <c r="E125" s="1" t="s">
        <v>9</v>
      </c>
      <c r="F125" s="1">
        <v>31</v>
      </c>
      <c r="G125" s="5">
        <v>7.69</v>
      </c>
      <c r="H125" s="5">
        <f t="shared" si="21"/>
        <v>238.39000000000001</v>
      </c>
      <c r="I125" s="1">
        <v>1</v>
      </c>
      <c r="J125" s="1" t="s">
        <v>47</v>
      </c>
      <c r="K125" s="1">
        <v>12</v>
      </c>
      <c r="L125" s="5">
        <v>8.0299999999999994</v>
      </c>
      <c r="M125" s="5">
        <f t="shared" si="22"/>
        <v>96.359999999999985</v>
      </c>
      <c r="N125" s="1">
        <v>2</v>
      </c>
      <c r="O125" s="9" t="s">
        <v>119</v>
      </c>
      <c r="P125" s="1">
        <v>2</v>
      </c>
      <c r="Q125" s="5">
        <v>8.09</v>
      </c>
      <c r="R125" s="5">
        <f t="shared" si="26"/>
        <v>16.18</v>
      </c>
      <c r="S125" s="16">
        <v>2</v>
      </c>
      <c r="T125" s="1">
        <f t="shared" si="25"/>
        <v>45</v>
      </c>
      <c r="U125" s="5">
        <f t="shared" si="24"/>
        <v>7.7984444444444447</v>
      </c>
      <c r="V125" s="1">
        <v>3</v>
      </c>
      <c r="W125" s="1">
        <v>1</v>
      </c>
    </row>
    <row r="126" spans="2:23" x14ac:dyDescent="0.25">
      <c r="B126" s="1" t="s">
        <v>125</v>
      </c>
      <c r="C126" s="1" t="s">
        <v>11</v>
      </c>
      <c r="D126" s="2" t="s">
        <v>7</v>
      </c>
      <c r="E126" s="1" t="s">
        <v>82</v>
      </c>
      <c r="F126" s="1">
        <v>24</v>
      </c>
      <c r="G126" s="5">
        <v>7.77</v>
      </c>
      <c r="H126" s="5">
        <f t="shared" si="21"/>
        <v>186.48</v>
      </c>
      <c r="I126" s="1">
        <v>2</v>
      </c>
      <c r="J126" s="1" t="s">
        <v>47</v>
      </c>
      <c r="K126" s="1">
        <v>7</v>
      </c>
      <c r="L126" s="5">
        <v>7.73</v>
      </c>
      <c r="M126" s="5">
        <f t="shared" si="22"/>
        <v>54.11</v>
      </c>
      <c r="N126" s="1">
        <v>8</v>
      </c>
      <c r="O126" s="9">
        <v>0</v>
      </c>
      <c r="P126" s="12">
        <v>0</v>
      </c>
      <c r="Q126" s="12">
        <v>0</v>
      </c>
      <c r="R126" s="5">
        <f t="shared" si="26"/>
        <v>0</v>
      </c>
      <c r="S126" s="9">
        <v>0</v>
      </c>
      <c r="T126" s="1">
        <f t="shared" si="25"/>
        <v>31</v>
      </c>
      <c r="U126" s="5">
        <f t="shared" si="24"/>
        <v>7.7609677419354828</v>
      </c>
      <c r="V126" s="1">
        <v>4</v>
      </c>
      <c r="W126" s="9">
        <v>0</v>
      </c>
    </row>
    <row r="127" spans="2:23" x14ac:dyDescent="0.25">
      <c r="B127" s="1" t="s">
        <v>125</v>
      </c>
      <c r="C127" s="1" t="s">
        <v>11</v>
      </c>
      <c r="D127" s="2" t="s">
        <v>130</v>
      </c>
      <c r="E127" s="1" t="s">
        <v>9</v>
      </c>
      <c r="F127" s="1">
        <v>30</v>
      </c>
      <c r="G127" s="5">
        <v>7.56</v>
      </c>
      <c r="H127" s="5">
        <f t="shared" si="21"/>
        <v>226.79999999999998</v>
      </c>
      <c r="I127" s="1">
        <v>2</v>
      </c>
      <c r="J127" s="1" t="s">
        <v>47</v>
      </c>
      <c r="K127" s="1">
        <v>13</v>
      </c>
      <c r="L127" s="5">
        <v>7.58</v>
      </c>
      <c r="M127" s="5">
        <f t="shared" si="22"/>
        <v>98.54</v>
      </c>
      <c r="N127" s="1">
        <v>15</v>
      </c>
      <c r="O127" s="9">
        <v>0</v>
      </c>
      <c r="P127" s="12">
        <v>0</v>
      </c>
      <c r="Q127" s="12">
        <v>0</v>
      </c>
      <c r="R127" s="5">
        <f t="shared" si="26"/>
        <v>0</v>
      </c>
      <c r="S127" s="9">
        <v>0</v>
      </c>
      <c r="T127" s="1">
        <f t="shared" si="25"/>
        <v>43</v>
      </c>
      <c r="U127" s="5">
        <f t="shared" si="24"/>
        <v>7.5660465116279063</v>
      </c>
      <c r="V127" s="1">
        <v>5</v>
      </c>
      <c r="W127" s="1">
        <v>8</v>
      </c>
    </row>
    <row r="128" spans="2:23" x14ac:dyDescent="0.25">
      <c r="B128" s="1" t="s">
        <v>125</v>
      </c>
      <c r="C128" s="1" t="s">
        <v>11</v>
      </c>
      <c r="D128" s="2" t="s">
        <v>111</v>
      </c>
      <c r="E128" s="1" t="s">
        <v>46</v>
      </c>
      <c r="F128" s="1">
        <v>25</v>
      </c>
      <c r="G128" s="5">
        <v>7.63</v>
      </c>
      <c r="H128" s="5">
        <f t="shared" si="21"/>
        <v>190.75</v>
      </c>
      <c r="I128" s="1">
        <v>1</v>
      </c>
      <c r="J128" s="1" t="s">
        <v>47</v>
      </c>
      <c r="K128" s="1">
        <v>9</v>
      </c>
      <c r="L128" s="5">
        <v>7.15</v>
      </c>
      <c r="M128" s="5">
        <f t="shared" si="22"/>
        <v>64.350000000000009</v>
      </c>
      <c r="N128" s="1">
        <v>45</v>
      </c>
      <c r="O128" s="9" t="s">
        <v>119</v>
      </c>
      <c r="P128" s="1">
        <v>1</v>
      </c>
      <c r="Q128" s="5">
        <v>7.45</v>
      </c>
      <c r="R128" s="5">
        <f t="shared" si="26"/>
        <v>7.45</v>
      </c>
      <c r="S128" s="16">
        <v>8</v>
      </c>
      <c r="T128" s="1">
        <f t="shared" si="25"/>
        <v>35</v>
      </c>
      <c r="U128" s="5">
        <f t="shared" si="24"/>
        <v>7.5014285714285718</v>
      </c>
      <c r="V128" s="1">
        <v>6</v>
      </c>
      <c r="W128" s="1">
        <v>3</v>
      </c>
    </row>
    <row r="129" spans="2:23" x14ac:dyDescent="0.25">
      <c r="B129" s="1" t="s">
        <v>125</v>
      </c>
      <c r="C129" s="1" t="s">
        <v>11</v>
      </c>
      <c r="D129" s="2" t="s">
        <v>131</v>
      </c>
      <c r="E129" s="1" t="s">
        <v>81</v>
      </c>
      <c r="F129" s="1">
        <v>21</v>
      </c>
      <c r="G129" s="5">
        <v>7.55</v>
      </c>
      <c r="H129" s="5">
        <f t="shared" si="21"/>
        <v>158.54999999999998</v>
      </c>
      <c r="I129" s="1">
        <v>4</v>
      </c>
      <c r="J129" s="1" t="s">
        <v>47</v>
      </c>
      <c r="K129" s="1">
        <v>3</v>
      </c>
      <c r="L129" s="5">
        <v>7.15</v>
      </c>
      <c r="M129" s="5">
        <f t="shared" si="22"/>
        <v>21.450000000000003</v>
      </c>
      <c r="N129" s="1">
        <v>0</v>
      </c>
      <c r="O129" s="9">
        <v>0</v>
      </c>
      <c r="P129" s="12">
        <v>0</v>
      </c>
      <c r="Q129" s="12">
        <v>0</v>
      </c>
      <c r="R129" s="5">
        <f t="shared" si="26"/>
        <v>0</v>
      </c>
      <c r="S129" s="9">
        <v>0</v>
      </c>
      <c r="T129" s="1">
        <f t="shared" si="25"/>
        <v>24</v>
      </c>
      <c r="U129" s="5">
        <f t="shared" si="24"/>
        <v>7.5</v>
      </c>
      <c r="V129" s="1">
        <v>7</v>
      </c>
      <c r="W129" s="1">
        <v>10</v>
      </c>
    </row>
    <row r="130" spans="2:23" x14ac:dyDescent="0.25">
      <c r="B130" s="1" t="s">
        <v>125</v>
      </c>
      <c r="C130" s="1" t="s">
        <v>11</v>
      </c>
      <c r="D130" s="2" t="s">
        <v>109</v>
      </c>
      <c r="E130" s="1" t="s">
        <v>46</v>
      </c>
      <c r="F130" s="1">
        <v>30</v>
      </c>
      <c r="G130" s="5">
        <v>7.54</v>
      </c>
      <c r="H130" s="5">
        <f t="shared" si="21"/>
        <v>226.2</v>
      </c>
      <c r="I130" s="1">
        <v>2</v>
      </c>
      <c r="J130" s="1" t="s">
        <v>47</v>
      </c>
      <c r="K130" s="1">
        <v>12</v>
      </c>
      <c r="L130" s="5">
        <v>7.33</v>
      </c>
      <c r="M130" s="5">
        <f t="shared" si="22"/>
        <v>87.960000000000008</v>
      </c>
      <c r="N130" s="1">
        <v>25</v>
      </c>
      <c r="O130" s="9" t="s">
        <v>120</v>
      </c>
      <c r="P130" s="1">
        <v>7</v>
      </c>
      <c r="Q130" s="5">
        <v>6.88</v>
      </c>
      <c r="R130" s="5">
        <f t="shared" si="26"/>
        <v>48.16</v>
      </c>
      <c r="S130" s="16">
        <v>64</v>
      </c>
      <c r="T130" s="1">
        <f t="shared" si="25"/>
        <v>49</v>
      </c>
      <c r="U130" s="5">
        <f t="shared" si="24"/>
        <v>7.3942857142857132</v>
      </c>
      <c r="V130" s="1">
        <v>8</v>
      </c>
      <c r="W130" s="1">
        <v>5</v>
      </c>
    </row>
    <row r="131" spans="2:23" x14ac:dyDescent="0.25">
      <c r="B131" s="1" t="s">
        <v>125</v>
      </c>
      <c r="C131" s="1" t="s">
        <v>11</v>
      </c>
      <c r="D131" s="2" t="s">
        <v>116</v>
      </c>
      <c r="E131" s="1" t="s">
        <v>46</v>
      </c>
      <c r="F131" s="1">
        <v>32</v>
      </c>
      <c r="G131" s="5">
        <v>7.3</v>
      </c>
      <c r="H131" s="5">
        <f t="shared" ref="H131:H134" si="27">F131*G131</f>
        <v>233.6</v>
      </c>
      <c r="I131" s="1">
        <v>9</v>
      </c>
      <c r="J131" s="1" t="s">
        <v>47</v>
      </c>
      <c r="K131" s="1">
        <v>11</v>
      </c>
      <c r="L131" s="5">
        <v>6.87</v>
      </c>
      <c r="M131" s="5">
        <f t="shared" ref="M131:M134" si="28">K131*L131</f>
        <v>75.570000000000007</v>
      </c>
      <c r="N131" s="1">
        <v>125</v>
      </c>
      <c r="O131" s="9" t="s">
        <v>120</v>
      </c>
      <c r="P131" s="1">
        <v>7</v>
      </c>
      <c r="Q131" s="5">
        <v>7.54</v>
      </c>
      <c r="R131" s="5">
        <f t="shared" si="26"/>
        <v>52.78</v>
      </c>
      <c r="S131" s="16">
        <v>8</v>
      </c>
      <c r="T131" s="1">
        <f t="shared" si="25"/>
        <v>50</v>
      </c>
      <c r="U131" s="5">
        <f t="shared" si="24"/>
        <v>7.2390000000000008</v>
      </c>
      <c r="V131" s="1">
        <v>9</v>
      </c>
      <c r="W131" s="1">
        <v>2</v>
      </c>
    </row>
    <row r="132" spans="2:23" x14ac:dyDescent="0.25">
      <c r="B132" s="1" t="s">
        <v>125</v>
      </c>
      <c r="C132" s="1" t="s">
        <v>11</v>
      </c>
      <c r="D132" s="2" t="s">
        <v>8</v>
      </c>
      <c r="E132" s="1" t="s">
        <v>46</v>
      </c>
      <c r="F132" s="1">
        <v>27</v>
      </c>
      <c r="G132" s="5">
        <v>7.11</v>
      </c>
      <c r="H132" s="5">
        <f t="shared" si="27"/>
        <v>191.97</v>
      </c>
      <c r="I132" s="1">
        <v>24</v>
      </c>
      <c r="J132" s="1" t="s">
        <v>47</v>
      </c>
      <c r="K132" s="1">
        <v>7</v>
      </c>
      <c r="L132" s="5">
        <v>7.52</v>
      </c>
      <c r="M132" s="5">
        <f t="shared" si="28"/>
        <v>52.64</v>
      </c>
      <c r="N132" s="1">
        <v>18</v>
      </c>
      <c r="O132" s="9">
        <v>0</v>
      </c>
      <c r="P132" s="12">
        <v>0</v>
      </c>
      <c r="Q132" s="12">
        <v>0</v>
      </c>
      <c r="R132" s="5">
        <f t="shared" si="26"/>
        <v>0</v>
      </c>
      <c r="S132" s="9">
        <v>0</v>
      </c>
      <c r="T132" s="1">
        <f t="shared" si="25"/>
        <v>34</v>
      </c>
      <c r="U132" s="5">
        <f t="shared" si="24"/>
        <v>7.1944117647058832</v>
      </c>
      <c r="V132" s="1">
        <v>10</v>
      </c>
      <c r="W132" s="1">
        <v>20</v>
      </c>
    </row>
    <row r="133" spans="2:23" x14ac:dyDescent="0.25">
      <c r="B133" s="1" t="s">
        <v>125</v>
      </c>
      <c r="C133" s="1" t="s">
        <v>11</v>
      </c>
      <c r="D133" s="2" t="s">
        <v>103</v>
      </c>
      <c r="E133" s="1" t="s">
        <v>9</v>
      </c>
      <c r="F133" s="1">
        <v>25</v>
      </c>
      <c r="G133" s="5">
        <v>7.01</v>
      </c>
      <c r="H133" s="5">
        <f t="shared" si="27"/>
        <v>175.25</v>
      </c>
      <c r="I133" s="1">
        <v>15</v>
      </c>
      <c r="J133" s="1" t="s">
        <v>47</v>
      </c>
      <c r="K133" s="1">
        <v>12</v>
      </c>
      <c r="L133" s="5">
        <v>7.03</v>
      </c>
      <c r="M133" s="5">
        <f t="shared" si="28"/>
        <v>84.36</v>
      </c>
      <c r="N133" s="1">
        <v>73</v>
      </c>
      <c r="O133" s="9">
        <v>0</v>
      </c>
      <c r="P133" s="12">
        <v>0</v>
      </c>
      <c r="Q133" s="12">
        <v>0</v>
      </c>
      <c r="R133" s="5">
        <f t="shared" si="26"/>
        <v>0</v>
      </c>
      <c r="S133" s="9">
        <v>0</v>
      </c>
      <c r="T133" s="1">
        <f t="shared" si="25"/>
        <v>37</v>
      </c>
      <c r="U133" s="5">
        <f t="shared" si="24"/>
        <v>7.0164864864864871</v>
      </c>
      <c r="V133" s="1">
        <v>11</v>
      </c>
      <c r="W133" s="1">
        <v>9</v>
      </c>
    </row>
    <row r="134" spans="2:23" x14ac:dyDescent="0.25">
      <c r="B134" s="1" t="s">
        <v>125</v>
      </c>
      <c r="C134" s="1" t="s">
        <v>11</v>
      </c>
      <c r="D134" s="2" t="s">
        <v>129</v>
      </c>
      <c r="E134" s="1" t="s">
        <v>9</v>
      </c>
      <c r="F134" s="1">
        <v>36</v>
      </c>
      <c r="G134" s="5">
        <v>6.79</v>
      </c>
      <c r="H134" s="5">
        <f t="shared" si="27"/>
        <v>244.44</v>
      </c>
      <c r="I134" s="1">
        <v>78</v>
      </c>
      <c r="J134" s="1" t="s">
        <v>47</v>
      </c>
      <c r="K134" s="1">
        <v>13</v>
      </c>
      <c r="L134" s="5">
        <v>7.25</v>
      </c>
      <c r="M134" s="5">
        <f t="shared" si="28"/>
        <v>94.25</v>
      </c>
      <c r="N134" s="1">
        <v>30</v>
      </c>
      <c r="O134" s="9" t="s">
        <v>119</v>
      </c>
      <c r="P134" s="1">
        <v>2</v>
      </c>
      <c r="Q134" s="5">
        <v>6.32</v>
      </c>
      <c r="R134" s="5">
        <f t="shared" si="26"/>
        <v>12.64</v>
      </c>
      <c r="S134" s="16">
        <v>50</v>
      </c>
      <c r="T134" s="1">
        <f t="shared" si="25"/>
        <v>51</v>
      </c>
      <c r="U134" s="5">
        <f t="shared" si="24"/>
        <v>6.8888235294117646</v>
      </c>
      <c r="V134" s="1">
        <v>12</v>
      </c>
      <c r="W134" s="1">
        <v>7</v>
      </c>
    </row>
    <row r="135" spans="2:23" x14ac:dyDescent="0.25">
      <c r="B135" s="1" t="s">
        <v>126</v>
      </c>
      <c r="C135" s="1" t="s">
        <v>11</v>
      </c>
      <c r="D135" s="2"/>
      <c r="E135" s="1"/>
      <c r="F135" s="1"/>
      <c r="G135" s="5"/>
      <c r="H135" s="5"/>
      <c r="I135" s="1"/>
      <c r="J135" s="2"/>
      <c r="K135" s="1"/>
      <c r="L135" s="5"/>
      <c r="M135" s="5"/>
      <c r="N135" s="1"/>
      <c r="O135" s="1"/>
      <c r="P135" s="1"/>
      <c r="Q135" s="5"/>
      <c r="R135" s="5"/>
      <c r="S135" s="1"/>
      <c r="T135" s="1"/>
      <c r="U135" s="5"/>
      <c r="V135" s="1"/>
      <c r="W135" s="1"/>
    </row>
    <row r="136" spans="2:23" x14ac:dyDescent="0.25">
      <c r="B136" s="1" t="s">
        <v>126</v>
      </c>
      <c r="C136" s="1" t="s">
        <v>11</v>
      </c>
      <c r="D136" s="2"/>
      <c r="E136" s="1"/>
      <c r="F136" s="1"/>
      <c r="G136" s="5"/>
      <c r="H136" s="5"/>
      <c r="I136" s="1"/>
      <c r="J136" s="2"/>
      <c r="K136" s="1"/>
      <c r="L136" s="5"/>
      <c r="M136" s="5"/>
      <c r="N136" s="1"/>
      <c r="O136" s="1"/>
      <c r="P136" s="1"/>
      <c r="Q136" s="5"/>
      <c r="R136" s="5"/>
      <c r="S136" s="1"/>
      <c r="T136" s="1"/>
      <c r="U136" s="5"/>
      <c r="V136" s="1"/>
      <c r="W136" s="1"/>
    </row>
    <row r="137" spans="2:23" x14ac:dyDescent="0.25">
      <c r="B137" s="1" t="s">
        <v>126</v>
      </c>
      <c r="C137" s="1" t="s">
        <v>11</v>
      </c>
      <c r="D137" s="2"/>
      <c r="E137" s="1"/>
      <c r="F137" s="1"/>
      <c r="G137" s="5"/>
      <c r="H137" s="5"/>
      <c r="I137" s="1"/>
      <c r="J137" s="2"/>
      <c r="K137" s="1"/>
      <c r="L137" s="5"/>
      <c r="M137" s="5"/>
      <c r="N137" s="1"/>
      <c r="O137" s="1"/>
      <c r="P137" s="1"/>
      <c r="Q137" s="5"/>
      <c r="R137" s="5"/>
      <c r="S137" s="1"/>
      <c r="T137" s="1"/>
      <c r="U137" s="5"/>
      <c r="V137" s="1"/>
      <c r="W137" s="1"/>
    </row>
    <row r="138" spans="2:23" x14ac:dyDescent="0.25">
      <c r="B138" s="1" t="s">
        <v>126</v>
      </c>
      <c r="C138" s="1" t="s">
        <v>11</v>
      </c>
      <c r="D138" s="2"/>
      <c r="E138" s="1"/>
      <c r="F138" s="1"/>
      <c r="G138" s="5"/>
      <c r="H138" s="5"/>
      <c r="I138" s="1"/>
      <c r="J138" s="2"/>
      <c r="K138" s="1"/>
      <c r="L138" s="5"/>
      <c r="M138" s="5"/>
      <c r="N138" s="1"/>
      <c r="O138" s="1"/>
      <c r="P138" s="1"/>
      <c r="Q138" s="5"/>
      <c r="R138" s="5"/>
      <c r="S138" s="1"/>
      <c r="T138" s="1"/>
      <c r="U138" s="5"/>
      <c r="V138" s="1"/>
      <c r="W138" s="1"/>
    </row>
    <row r="139" spans="2:23" x14ac:dyDescent="0.25">
      <c r="B139" s="1" t="s">
        <v>126</v>
      </c>
      <c r="C139" s="1" t="s">
        <v>11</v>
      </c>
      <c r="D139" s="2"/>
      <c r="E139" s="1"/>
      <c r="F139" s="1"/>
      <c r="G139" s="5"/>
      <c r="H139" s="5"/>
      <c r="I139" s="1"/>
      <c r="J139" s="2"/>
      <c r="K139" s="1"/>
      <c r="L139" s="5"/>
      <c r="M139" s="5"/>
      <c r="N139" s="1"/>
      <c r="O139" s="1"/>
      <c r="P139" s="1"/>
      <c r="Q139" s="5"/>
      <c r="R139" s="5"/>
      <c r="S139" s="1"/>
      <c r="T139" s="1"/>
      <c r="U139" s="5"/>
      <c r="V139" s="1"/>
      <c r="W139" s="1"/>
    </row>
    <row r="140" spans="2:23" x14ac:dyDescent="0.25">
      <c r="B140" s="1" t="s">
        <v>126</v>
      </c>
      <c r="C140" s="1" t="s">
        <v>11</v>
      </c>
      <c r="D140" s="2"/>
      <c r="E140" s="1"/>
      <c r="F140" s="1"/>
      <c r="G140" s="5"/>
      <c r="H140" s="5"/>
      <c r="I140" s="1"/>
      <c r="J140" s="2"/>
      <c r="K140" s="1"/>
      <c r="L140" s="5"/>
      <c r="M140" s="5"/>
      <c r="N140" s="1"/>
      <c r="O140" s="1"/>
      <c r="P140" s="1"/>
      <c r="Q140" s="5"/>
      <c r="R140" s="5"/>
      <c r="S140" s="1"/>
      <c r="T140" s="1"/>
      <c r="U140" s="5"/>
      <c r="V140" s="1"/>
      <c r="W140" s="1"/>
    </row>
    <row r="141" spans="2:23" x14ac:dyDescent="0.25">
      <c r="B141" s="1" t="s">
        <v>126</v>
      </c>
      <c r="C141" s="1" t="s">
        <v>11</v>
      </c>
      <c r="D141" s="2"/>
      <c r="E141" s="1"/>
      <c r="F141" s="1"/>
      <c r="G141" s="5"/>
      <c r="H141" s="5"/>
      <c r="I141" s="1"/>
      <c r="J141" s="2"/>
      <c r="K141" s="1"/>
      <c r="L141" s="5"/>
      <c r="M141" s="5"/>
      <c r="N141" s="1"/>
      <c r="O141" s="1"/>
      <c r="P141" s="1"/>
      <c r="Q141" s="5"/>
      <c r="R141" s="5"/>
      <c r="S141" s="1"/>
      <c r="T141" s="1"/>
      <c r="U141" s="5"/>
      <c r="V141" s="1"/>
      <c r="W141" s="1"/>
    </row>
    <row r="142" spans="2:23" x14ac:dyDescent="0.25">
      <c r="B142" s="1" t="s">
        <v>126</v>
      </c>
      <c r="C142" s="1" t="s">
        <v>11</v>
      </c>
      <c r="D142" s="2"/>
      <c r="E142" s="1"/>
      <c r="F142" s="1"/>
      <c r="G142" s="5"/>
      <c r="H142" s="5"/>
      <c r="I142" s="1"/>
      <c r="J142" s="2"/>
      <c r="K142" s="1"/>
      <c r="L142" s="5"/>
      <c r="M142" s="5"/>
      <c r="N142" s="1"/>
      <c r="O142" s="1"/>
      <c r="P142" s="1"/>
      <c r="Q142" s="5"/>
      <c r="R142" s="5"/>
      <c r="S142" s="1"/>
      <c r="T142" s="1"/>
      <c r="U142" s="5"/>
      <c r="V142" s="1"/>
      <c r="W142" s="1"/>
    </row>
    <row r="143" spans="2:23" x14ac:dyDescent="0.25">
      <c r="B143" s="1" t="s">
        <v>126</v>
      </c>
      <c r="C143" s="1" t="s">
        <v>11</v>
      </c>
      <c r="D143" s="2"/>
      <c r="E143" s="1"/>
      <c r="F143" s="1"/>
      <c r="G143" s="5"/>
      <c r="H143" s="5"/>
      <c r="I143" s="1"/>
      <c r="J143" s="2"/>
      <c r="K143" s="1"/>
      <c r="L143" s="5"/>
      <c r="M143" s="5"/>
      <c r="N143" s="1"/>
      <c r="O143" s="1"/>
      <c r="P143" s="1"/>
      <c r="Q143" s="5"/>
      <c r="R143" s="5"/>
      <c r="S143" s="1"/>
      <c r="T143" s="1"/>
      <c r="U143" s="5"/>
      <c r="V143" s="1"/>
      <c r="W143" s="1"/>
    </row>
    <row r="144" spans="2:23" x14ac:dyDescent="0.25">
      <c r="B144" s="1" t="s">
        <v>126</v>
      </c>
      <c r="C144" s="1" t="s">
        <v>11</v>
      </c>
      <c r="D144" s="2"/>
      <c r="E144" s="1"/>
      <c r="F144" s="1"/>
      <c r="G144" s="5"/>
      <c r="H144" s="5"/>
      <c r="I144" s="1"/>
      <c r="J144" s="2"/>
      <c r="K144" s="1"/>
      <c r="L144" s="5"/>
      <c r="M144" s="5"/>
      <c r="N144" s="1"/>
      <c r="O144" s="1"/>
      <c r="P144" s="1"/>
      <c r="Q144" s="5"/>
      <c r="R144" s="5"/>
      <c r="S144" s="1"/>
      <c r="T144" s="1"/>
      <c r="U144" s="5"/>
      <c r="V144" s="1"/>
      <c r="W144" s="1"/>
    </row>
  </sheetData>
  <autoFilter ref="B2:W144" xr:uid="{8369B128-67E2-46DB-80E0-FFA05B1623C1}">
    <sortState xmlns:xlrd2="http://schemas.microsoft.com/office/spreadsheetml/2017/richdata2" ref="B13:W22">
      <sortCondition descending="1" ref="U2:U144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B6B5-CBFD-45C4-BA3F-31FCC6208475}">
  <dimension ref="B2:I172"/>
  <sheetViews>
    <sheetView showGridLines="0" tabSelected="1" workbookViewId="0">
      <selection activeCell="C3" sqref="C3"/>
    </sheetView>
  </sheetViews>
  <sheetFormatPr baseColWidth="10" defaultRowHeight="15" x14ac:dyDescent="0.25"/>
  <cols>
    <col min="1" max="1" width="4.28515625" customWidth="1"/>
    <col min="2" max="2" width="16.7109375" bestFit="1" customWidth="1"/>
    <col min="3" max="3" width="16.7109375" customWidth="1"/>
    <col min="4" max="4" width="21.5703125" bestFit="1" customWidth="1"/>
    <col min="6" max="6" width="18.7109375" bestFit="1" customWidth="1"/>
    <col min="7" max="9" width="17.85546875" bestFit="1" customWidth="1"/>
  </cols>
  <sheetData>
    <row r="2" spans="2:9" x14ac:dyDescent="0.25">
      <c r="B2" s="3" t="s">
        <v>5</v>
      </c>
      <c r="C2" s="3" t="s">
        <v>25</v>
      </c>
      <c r="D2" s="3" t="s">
        <v>0</v>
      </c>
      <c r="E2" s="3" t="s">
        <v>12</v>
      </c>
      <c r="F2" s="3" t="s">
        <v>15</v>
      </c>
      <c r="G2" s="3" t="s">
        <v>14</v>
      </c>
      <c r="H2" s="3" t="s">
        <v>13</v>
      </c>
      <c r="I2" s="3" t="s">
        <v>16</v>
      </c>
    </row>
    <row r="3" spans="2:9" x14ac:dyDescent="0.25">
      <c r="B3" s="1" t="s">
        <v>138</v>
      </c>
      <c r="C3" s="6">
        <v>39420</v>
      </c>
      <c r="D3" s="2" t="s">
        <v>141</v>
      </c>
      <c r="E3" s="1" t="s">
        <v>26</v>
      </c>
      <c r="F3" s="13" t="s">
        <v>43</v>
      </c>
      <c r="G3" s="13" t="s">
        <v>43</v>
      </c>
      <c r="H3" s="13" t="s">
        <v>43</v>
      </c>
      <c r="I3" s="1">
        <v>444</v>
      </c>
    </row>
    <row r="4" spans="2:9" x14ac:dyDescent="0.25">
      <c r="B4" s="1" t="s">
        <v>138</v>
      </c>
      <c r="C4" s="6">
        <v>39420</v>
      </c>
      <c r="D4" s="2" t="s">
        <v>8</v>
      </c>
      <c r="E4" s="1" t="s">
        <v>27</v>
      </c>
      <c r="F4" s="13" t="s">
        <v>43</v>
      </c>
      <c r="G4" s="13" t="s">
        <v>43</v>
      </c>
      <c r="H4" s="13" t="s">
        <v>43</v>
      </c>
      <c r="I4" s="1">
        <v>277</v>
      </c>
    </row>
    <row r="5" spans="2:9" x14ac:dyDescent="0.25">
      <c r="B5" s="1" t="s">
        <v>138</v>
      </c>
      <c r="C5" s="6">
        <v>39420</v>
      </c>
      <c r="D5" s="4" t="s">
        <v>7</v>
      </c>
      <c r="E5" s="1" t="s">
        <v>28</v>
      </c>
      <c r="F5" s="13" t="s">
        <v>43</v>
      </c>
      <c r="G5" s="13" t="s">
        <v>43</v>
      </c>
      <c r="H5" s="13" t="s">
        <v>43</v>
      </c>
      <c r="I5" s="1">
        <v>255</v>
      </c>
    </row>
    <row r="6" spans="2:9" x14ac:dyDescent="0.25">
      <c r="B6" s="1" t="s">
        <v>138</v>
      </c>
      <c r="C6" s="6">
        <v>39420</v>
      </c>
      <c r="D6" s="2" t="s">
        <v>23</v>
      </c>
      <c r="E6" s="1" t="s">
        <v>29</v>
      </c>
      <c r="F6" s="13" t="s">
        <v>43</v>
      </c>
      <c r="G6" s="13" t="s">
        <v>43</v>
      </c>
      <c r="H6" s="13" t="s">
        <v>43</v>
      </c>
      <c r="I6" s="1">
        <v>106</v>
      </c>
    </row>
    <row r="7" spans="2:9" x14ac:dyDescent="0.25">
      <c r="B7" s="1" t="s">
        <v>138</v>
      </c>
      <c r="C7" s="6">
        <v>39420</v>
      </c>
      <c r="D7" s="2" t="s">
        <v>64</v>
      </c>
      <c r="E7" s="1" t="s">
        <v>30</v>
      </c>
      <c r="F7" s="13" t="s">
        <v>43</v>
      </c>
      <c r="G7" s="13" t="s">
        <v>43</v>
      </c>
      <c r="H7" s="13" t="s">
        <v>43</v>
      </c>
      <c r="I7" s="1">
        <v>41</v>
      </c>
    </row>
    <row r="8" spans="2:9" x14ac:dyDescent="0.25">
      <c r="B8" s="1" t="s">
        <v>138</v>
      </c>
      <c r="C8" s="6">
        <v>39420</v>
      </c>
      <c r="D8" s="2" t="s">
        <v>148</v>
      </c>
      <c r="E8" s="1" t="s">
        <v>31</v>
      </c>
      <c r="F8" s="13" t="s">
        <v>43</v>
      </c>
      <c r="G8" s="13" t="s">
        <v>43</v>
      </c>
      <c r="H8" s="13" t="s">
        <v>43</v>
      </c>
      <c r="I8" s="1">
        <v>39</v>
      </c>
    </row>
    <row r="9" spans="2:9" x14ac:dyDescent="0.25">
      <c r="B9" s="1" t="s">
        <v>138</v>
      </c>
      <c r="C9" s="6">
        <v>39420</v>
      </c>
      <c r="D9" s="2" t="s">
        <v>66</v>
      </c>
      <c r="E9" s="1" t="s">
        <v>32</v>
      </c>
      <c r="F9" s="13" t="s">
        <v>43</v>
      </c>
      <c r="G9" s="13" t="s">
        <v>43</v>
      </c>
      <c r="H9" s="13" t="s">
        <v>43</v>
      </c>
      <c r="I9" s="1">
        <v>31</v>
      </c>
    </row>
    <row r="10" spans="2:9" x14ac:dyDescent="0.25">
      <c r="B10" s="1" t="s">
        <v>138</v>
      </c>
      <c r="C10" s="6">
        <v>39420</v>
      </c>
      <c r="D10" s="2" t="s">
        <v>142</v>
      </c>
      <c r="E10" s="1" t="s">
        <v>33</v>
      </c>
      <c r="F10" s="13" t="s">
        <v>43</v>
      </c>
      <c r="G10" s="13" t="s">
        <v>43</v>
      </c>
      <c r="H10" s="13" t="s">
        <v>43</v>
      </c>
      <c r="I10" s="1">
        <v>27</v>
      </c>
    </row>
    <row r="11" spans="2:9" x14ac:dyDescent="0.25">
      <c r="B11" s="1" t="s">
        <v>138</v>
      </c>
      <c r="C11" s="6">
        <v>39420</v>
      </c>
      <c r="D11" s="2" t="s">
        <v>143</v>
      </c>
      <c r="E11" s="1" t="s">
        <v>34</v>
      </c>
      <c r="F11" s="13" t="s">
        <v>43</v>
      </c>
      <c r="G11" s="13" t="s">
        <v>43</v>
      </c>
      <c r="H11" s="13" t="s">
        <v>43</v>
      </c>
      <c r="I11" s="1">
        <v>24</v>
      </c>
    </row>
    <row r="12" spans="2:9" x14ac:dyDescent="0.25">
      <c r="B12" s="1" t="s">
        <v>138</v>
      </c>
      <c r="C12" s="6">
        <v>39420</v>
      </c>
      <c r="D12" s="2" t="s">
        <v>144</v>
      </c>
      <c r="E12" s="1" t="s">
        <v>35</v>
      </c>
      <c r="F12" s="13" t="s">
        <v>43</v>
      </c>
      <c r="G12" s="13" t="s">
        <v>43</v>
      </c>
      <c r="H12" s="13" t="s">
        <v>43</v>
      </c>
      <c r="I12" s="1">
        <v>20</v>
      </c>
    </row>
    <row r="13" spans="2:9" x14ac:dyDescent="0.25">
      <c r="B13" s="1" t="s">
        <v>139</v>
      </c>
      <c r="C13" s="6">
        <v>39784</v>
      </c>
      <c r="D13" s="2" t="s">
        <v>8</v>
      </c>
      <c r="E13" s="1" t="s">
        <v>26</v>
      </c>
      <c r="F13" s="13" t="s">
        <v>43</v>
      </c>
      <c r="G13" s="13" t="s">
        <v>43</v>
      </c>
      <c r="H13" s="13" t="s">
        <v>43</v>
      </c>
      <c r="I13" s="1">
        <v>446</v>
      </c>
    </row>
    <row r="14" spans="2:9" x14ac:dyDescent="0.25">
      <c r="B14" s="1" t="s">
        <v>139</v>
      </c>
      <c r="C14" s="6">
        <v>39784</v>
      </c>
      <c r="D14" s="2" t="s">
        <v>7</v>
      </c>
      <c r="E14" s="1" t="s">
        <v>27</v>
      </c>
      <c r="F14" s="13" t="s">
        <v>43</v>
      </c>
      <c r="G14" s="13" t="s">
        <v>43</v>
      </c>
      <c r="H14" s="13" t="s">
        <v>43</v>
      </c>
      <c r="I14" s="1">
        <v>281</v>
      </c>
    </row>
    <row r="15" spans="2:9" x14ac:dyDescent="0.25">
      <c r="B15" s="1" t="s">
        <v>139</v>
      </c>
      <c r="C15" s="6">
        <v>39784</v>
      </c>
      <c r="D15" s="2" t="s">
        <v>145</v>
      </c>
      <c r="E15" s="1" t="s">
        <v>28</v>
      </c>
      <c r="F15" s="13" t="s">
        <v>43</v>
      </c>
      <c r="G15" s="13" t="s">
        <v>43</v>
      </c>
      <c r="H15" s="13" t="s">
        <v>43</v>
      </c>
      <c r="I15" s="1">
        <v>179</v>
      </c>
    </row>
    <row r="16" spans="2:9" x14ac:dyDescent="0.25">
      <c r="B16" s="1" t="s">
        <v>139</v>
      </c>
      <c r="C16" s="6">
        <v>39784</v>
      </c>
      <c r="D16" s="2" t="s">
        <v>21</v>
      </c>
      <c r="E16" s="1" t="s">
        <v>29</v>
      </c>
      <c r="F16" s="13" t="s">
        <v>43</v>
      </c>
      <c r="G16" s="13" t="s">
        <v>43</v>
      </c>
      <c r="H16" s="13" t="s">
        <v>43</v>
      </c>
      <c r="I16" s="1">
        <v>133</v>
      </c>
    </row>
    <row r="17" spans="2:9" x14ac:dyDescent="0.25">
      <c r="B17" s="1" t="s">
        <v>139</v>
      </c>
      <c r="C17" s="6">
        <v>39784</v>
      </c>
      <c r="D17" s="2" t="s">
        <v>18</v>
      </c>
      <c r="E17" s="1" t="s">
        <v>30</v>
      </c>
      <c r="F17" s="13" t="s">
        <v>43</v>
      </c>
      <c r="G17" s="13" t="s">
        <v>43</v>
      </c>
      <c r="H17" s="13" t="s">
        <v>43</v>
      </c>
      <c r="I17" s="1">
        <v>97</v>
      </c>
    </row>
    <row r="18" spans="2:9" x14ac:dyDescent="0.25">
      <c r="B18" s="1" t="s">
        <v>139</v>
      </c>
      <c r="C18" s="6">
        <v>39784</v>
      </c>
      <c r="D18" s="2" t="s">
        <v>146</v>
      </c>
      <c r="E18" s="1" t="s">
        <v>31</v>
      </c>
      <c r="F18" s="13" t="s">
        <v>43</v>
      </c>
      <c r="G18" s="13" t="s">
        <v>43</v>
      </c>
      <c r="H18" s="13" t="s">
        <v>43</v>
      </c>
      <c r="I18" s="1">
        <v>64</v>
      </c>
    </row>
    <row r="19" spans="2:9" x14ac:dyDescent="0.25">
      <c r="B19" s="1" t="s">
        <v>139</v>
      </c>
      <c r="C19" s="6">
        <v>39784</v>
      </c>
      <c r="D19" s="2" t="s">
        <v>22</v>
      </c>
      <c r="E19" s="1" t="s">
        <v>32</v>
      </c>
      <c r="F19" s="13" t="s">
        <v>43</v>
      </c>
      <c r="G19" s="13" t="s">
        <v>43</v>
      </c>
      <c r="H19" s="13" t="s">
        <v>43</v>
      </c>
      <c r="I19" s="1">
        <v>55</v>
      </c>
    </row>
    <row r="20" spans="2:9" x14ac:dyDescent="0.25">
      <c r="B20" s="1" t="s">
        <v>139</v>
      </c>
      <c r="C20" s="6">
        <v>39784</v>
      </c>
      <c r="D20" s="2" t="s">
        <v>141</v>
      </c>
      <c r="E20" s="1" t="s">
        <v>33</v>
      </c>
      <c r="F20" s="13" t="s">
        <v>43</v>
      </c>
      <c r="G20" s="13" t="s">
        <v>43</v>
      </c>
      <c r="H20" s="13" t="s">
        <v>43</v>
      </c>
      <c r="I20" s="1">
        <v>31</v>
      </c>
    </row>
    <row r="21" spans="2:9" x14ac:dyDescent="0.25">
      <c r="B21" s="1" t="s">
        <v>139</v>
      </c>
      <c r="C21" s="6">
        <v>39784</v>
      </c>
      <c r="D21" s="2" t="s">
        <v>66</v>
      </c>
      <c r="E21" s="1" t="s">
        <v>34</v>
      </c>
      <c r="F21" s="13" t="s">
        <v>43</v>
      </c>
      <c r="G21" s="13" t="s">
        <v>43</v>
      </c>
      <c r="H21" s="13" t="s">
        <v>43</v>
      </c>
      <c r="I21" s="1">
        <v>30</v>
      </c>
    </row>
    <row r="22" spans="2:9" x14ac:dyDescent="0.25">
      <c r="B22" s="1" t="s">
        <v>139</v>
      </c>
      <c r="C22" s="6">
        <v>39784</v>
      </c>
      <c r="D22" s="2" t="s">
        <v>147</v>
      </c>
      <c r="E22" s="1" t="s">
        <v>35</v>
      </c>
      <c r="F22" s="13" t="s">
        <v>43</v>
      </c>
      <c r="G22" s="13" t="s">
        <v>43</v>
      </c>
      <c r="H22" s="13" t="s">
        <v>43</v>
      </c>
      <c r="I22" s="1">
        <v>28</v>
      </c>
    </row>
    <row r="23" spans="2:9" x14ac:dyDescent="0.25">
      <c r="B23" s="1" t="s">
        <v>140</v>
      </c>
      <c r="C23" s="6">
        <v>40153</v>
      </c>
      <c r="D23" s="2" t="s">
        <v>7</v>
      </c>
      <c r="E23" s="1" t="s">
        <v>26</v>
      </c>
      <c r="F23" s="13" t="s">
        <v>43</v>
      </c>
      <c r="G23" s="13" t="s">
        <v>43</v>
      </c>
      <c r="H23" s="13" t="s">
        <v>43</v>
      </c>
      <c r="I23" s="1">
        <v>473</v>
      </c>
    </row>
    <row r="24" spans="2:9" x14ac:dyDescent="0.25">
      <c r="B24" s="1" t="s">
        <v>140</v>
      </c>
      <c r="C24" s="6">
        <v>40153</v>
      </c>
      <c r="D24" s="2" t="s">
        <v>8</v>
      </c>
      <c r="E24" s="1" t="s">
        <v>27</v>
      </c>
      <c r="F24" s="13" t="s">
        <v>43</v>
      </c>
      <c r="G24" s="13" t="s">
        <v>43</v>
      </c>
      <c r="H24" s="13" t="s">
        <v>43</v>
      </c>
      <c r="I24" s="1">
        <v>233</v>
      </c>
    </row>
    <row r="25" spans="2:9" x14ac:dyDescent="0.25">
      <c r="B25" s="1" t="s">
        <v>140</v>
      </c>
      <c r="C25" s="6">
        <v>40153</v>
      </c>
      <c r="D25" s="2" t="s">
        <v>18</v>
      </c>
      <c r="E25" s="1" t="s">
        <v>28</v>
      </c>
      <c r="F25" s="13" t="s">
        <v>43</v>
      </c>
      <c r="G25" s="13" t="s">
        <v>43</v>
      </c>
      <c r="H25" s="13" t="s">
        <v>43</v>
      </c>
      <c r="I25" s="1">
        <v>170</v>
      </c>
    </row>
    <row r="26" spans="2:9" x14ac:dyDescent="0.25">
      <c r="B26" s="1" t="s">
        <v>140</v>
      </c>
      <c r="C26" s="6">
        <v>40153</v>
      </c>
      <c r="D26" s="2" t="s">
        <v>17</v>
      </c>
      <c r="E26" s="1" t="s">
        <v>29</v>
      </c>
      <c r="F26" s="13" t="s">
        <v>43</v>
      </c>
      <c r="G26" s="13" t="s">
        <v>43</v>
      </c>
      <c r="H26" s="13" t="s">
        <v>43</v>
      </c>
      <c r="I26" s="1">
        <v>149</v>
      </c>
    </row>
    <row r="27" spans="2:9" x14ac:dyDescent="0.25">
      <c r="B27" s="1" t="s">
        <v>140</v>
      </c>
      <c r="C27" s="6">
        <v>40153</v>
      </c>
      <c r="D27" s="2" t="s">
        <v>57</v>
      </c>
      <c r="E27" s="1" t="s">
        <v>30</v>
      </c>
      <c r="F27" s="13" t="s">
        <v>43</v>
      </c>
      <c r="G27" s="13" t="s">
        <v>43</v>
      </c>
      <c r="H27" s="13" t="s">
        <v>43</v>
      </c>
      <c r="I27" s="1">
        <v>75</v>
      </c>
    </row>
    <row r="28" spans="2:9" x14ac:dyDescent="0.25">
      <c r="B28" s="1" t="s">
        <v>140</v>
      </c>
      <c r="C28" s="6">
        <v>40153</v>
      </c>
      <c r="D28" s="2" t="s">
        <v>141</v>
      </c>
      <c r="E28" s="1" t="s">
        <v>31</v>
      </c>
      <c r="F28" s="13" t="s">
        <v>43</v>
      </c>
      <c r="G28" s="13" t="s">
        <v>43</v>
      </c>
      <c r="H28" s="13" t="s">
        <v>43</v>
      </c>
      <c r="I28" s="1">
        <v>58</v>
      </c>
    </row>
    <row r="29" spans="2:9" x14ac:dyDescent="0.25">
      <c r="B29" s="1" t="s">
        <v>140</v>
      </c>
      <c r="C29" s="6">
        <v>40153</v>
      </c>
      <c r="D29" s="2" t="s">
        <v>66</v>
      </c>
      <c r="E29" s="1" t="s">
        <v>32</v>
      </c>
      <c r="F29" s="13" t="s">
        <v>43</v>
      </c>
      <c r="G29" s="13" t="s">
        <v>43</v>
      </c>
      <c r="H29" s="13" t="s">
        <v>43</v>
      </c>
      <c r="I29" s="1">
        <v>50</v>
      </c>
    </row>
    <row r="30" spans="2:9" x14ac:dyDescent="0.25">
      <c r="B30" s="1" t="s">
        <v>140</v>
      </c>
      <c r="C30" s="6">
        <v>40153</v>
      </c>
      <c r="D30" s="2" t="s">
        <v>55</v>
      </c>
      <c r="E30" s="1" t="s">
        <v>33</v>
      </c>
      <c r="F30" s="13" t="s">
        <v>43</v>
      </c>
      <c r="G30" s="13" t="s">
        <v>43</v>
      </c>
      <c r="H30" s="13" t="s">
        <v>43</v>
      </c>
      <c r="I30" s="1">
        <v>35</v>
      </c>
    </row>
    <row r="31" spans="2:9" x14ac:dyDescent="0.25">
      <c r="B31" s="1" t="s">
        <v>140</v>
      </c>
      <c r="C31" s="6">
        <v>40153</v>
      </c>
      <c r="D31" s="2" t="s">
        <v>23</v>
      </c>
      <c r="E31" s="1" t="s">
        <v>34</v>
      </c>
      <c r="F31" s="13" t="s">
        <v>43</v>
      </c>
      <c r="G31" s="13" t="s">
        <v>43</v>
      </c>
      <c r="H31" s="13" t="s">
        <v>43</v>
      </c>
      <c r="I31" s="1">
        <v>33</v>
      </c>
    </row>
    <row r="32" spans="2:9" x14ac:dyDescent="0.25">
      <c r="B32" s="1" t="s">
        <v>140</v>
      </c>
      <c r="C32" s="6">
        <v>40153</v>
      </c>
      <c r="D32" s="2" t="s">
        <v>147</v>
      </c>
      <c r="E32" s="1" t="s">
        <v>35</v>
      </c>
      <c r="F32" s="13" t="s">
        <v>43</v>
      </c>
      <c r="G32" s="13" t="s">
        <v>43</v>
      </c>
      <c r="H32" s="13" t="s">
        <v>43</v>
      </c>
      <c r="I32" s="1">
        <v>30</v>
      </c>
    </row>
    <row r="33" spans="2:9" x14ac:dyDescent="0.25">
      <c r="B33" s="1" t="s">
        <v>6</v>
      </c>
      <c r="C33" s="6">
        <v>40553</v>
      </c>
      <c r="D33" s="2" t="s">
        <v>7</v>
      </c>
      <c r="E33" s="1" t="s">
        <v>26</v>
      </c>
      <c r="F33" s="13">
        <v>9.7199999999999995E-2</v>
      </c>
      <c r="G33" s="13">
        <v>8.5500000000000007E-2</v>
      </c>
      <c r="H33" s="13">
        <v>4.3799999999999999E-2</v>
      </c>
      <c r="I33" s="13">
        <f t="shared" ref="I33" si="0">SUM(F33:H33)</f>
        <v>0.22650000000000001</v>
      </c>
    </row>
    <row r="34" spans="2:9" x14ac:dyDescent="0.25">
      <c r="B34" s="1" t="s">
        <v>6</v>
      </c>
      <c r="C34" s="6">
        <v>40553</v>
      </c>
      <c r="D34" s="2" t="s">
        <v>17</v>
      </c>
      <c r="E34" s="1" t="s">
        <v>27</v>
      </c>
      <c r="F34" s="13">
        <v>5.3900000000000003E-2</v>
      </c>
      <c r="G34" s="13">
        <v>4.4400000000000002E-2</v>
      </c>
      <c r="H34" s="13">
        <v>4.53E-2</v>
      </c>
      <c r="I34" s="13">
        <f t="shared" ref="I34" si="1">SUM(F34:H34)</f>
        <v>0.14360000000000001</v>
      </c>
    </row>
    <row r="35" spans="2:9" x14ac:dyDescent="0.25">
      <c r="B35" s="1" t="s">
        <v>6</v>
      </c>
      <c r="C35" s="6">
        <v>40553</v>
      </c>
      <c r="D35" s="4" t="s">
        <v>18</v>
      </c>
      <c r="E35" s="1" t="s">
        <v>28</v>
      </c>
      <c r="F35" s="13">
        <v>5.3400000000000003E-2</v>
      </c>
      <c r="G35" s="13">
        <v>5.1700000000000003E-2</v>
      </c>
      <c r="H35" s="13">
        <v>5.96E-2</v>
      </c>
      <c r="I35" s="13">
        <f>SUM(F35:H35)</f>
        <v>0.16470000000000001</v>
      </c>
    </row>
    <row r="36" spans="2:9" x14ac:dyDescent="0.25">
      <c r="B36" s="1" t="s">
        <v>6</v>
      </c>
      <c r="C36" s="6">
        <v>40553</v>
      </c>
      <c r="D36" s="2" t="s">
        <v>19</v>
      </c>
      <c r="E36" s="1" t="s">
        <v>29</v>
      </c>
      <c r="F36" s="13" t="s">
        <v>43</v>
      </c>
      <c r="G36" s="13" t="s">
        <v>43</v>
      </c>
      <c r="H36" s="13" t="s">
        <v>43</v>
      </c>
      <c r="I36" s="13" t="s">
        <v>36</v>
      </c>
    </row>
    <row r="37" spans="2:9" x14ac:dyDescent="0.25">
      <c r="B37" s="1" t="s">
        <v>6</v>
      </c>
      <c r="C37" s="6">
        <v>40553</v>
      </c>
      <c r="D37" s="2" t="s">
        <v>20</v>
      </c>
      <c r="E37" s="1" t="s">
        <v>30</v>
      </c>
      <c r="F37" s="13" t="s">
        <v>43</v>
      </c>
      <c r="G37" s="13" t="s">
        <v>43</v>
      </c>
      <c r="H37" s="13" t="s">
        <v>43</v>
      </c>
      <c r="I37" s="13" t="s">
        <v>37</v>
      </c>
    </row>
    <row r="38" spans="2:9" x14ac:dyDescent="0.25">
      <c r="B38" s="1" t="s">
        <v>6</v>
      </c>
      <c r="C38" s="6">
        <v>40553</v>
      </c>
      <c r="D38" s="2" t="s">
        <v>8</v>
      </c>
      <c r="E38" s="1" t="s">
        <v>31</v>
      </c>
      <c r="F38" s="13" t="s">
        <v>43</v>
      </c>
      <c r="G38" s="13" t="s">
        <v>43</v>
      </c>
      <c r="H38" s="13" t="s">
        <v>43</v>
      </c>
      <c r="I38" s="13" t="s">
        <v>38</v>
      </c>
    </row>
    <row r="39" spans="2:9" x14ac:dyDescent="0.25">
      <c r="B39" s="1" t="s">
        <v>6</v>
      </c>
      <c r="C39" s="6">
        <v>40553</v>
      </c>
      <c r="D39" s="2" t="s">
        <v>21</v>
      </c>
      <c r="E39" s="1" t="s">
        <v>32</v>
      </c>
      <c r="F39" s="13" t="s">
        <v>43</v>
      </c>
      <c r="G39" s="13" t="s">
        <v>43</v>
      </c>
      <c r="H39" s="13" t="s">
        <v>43</v>
      </c>
      <c r="I39" s="13" t="s">
        <v>39</v>
      </c>
    </row>
    <row r="40" spans="2:9" x14ac:dyDescent="0.25">
      <c r="B40" s="1" t="s">
        <v>6</v>
      </c>
      <c r="C40" s="6">
        <v>40553</v>
      </c>
      <c r="D40" s="2" t="s">
        <v>22</v>
      </c>
      <c r="E40" s="1" t="s">
        <v>33</v>
      </c>
      <c r="F40" s="13" t="s">
        <v>43</v>
      </c>
      <c r="G40" s="13" t="s">
        <v>43</v>
      </c>
      <c r="H40" s="13" t="s">
        <v>43</v>
      </c>
      <c r="I40" s="13" t="s">
        <v>40</v>
      </c>
    </row>
    <row r="41" spans="2:9" x14ac:dyDescent="0.25">
      <c r="B41" s="1" t="s">
        <v>6</v>
      </c>
      <c r="C41" s="6">
        <v>40553</v>
      </c>
      <c r="D41" s="2" t="s">
        <v>23</v>
      </c>
      <c r="E41" s="1" t="s">
        <v>34</v>
      </c>
      <c r="F41" s="13" t="s">
        <v>43</v>
      </c>
      <c r="G41" s="13" t="s">
        <v>43</v>
      </c>
      <c r="H41" s="13" t="s">
        <v>43</v>
      </c>
      <c r="I41" s="13" t="s">
        <v>41</v>
      </c>
    </row>
    <row r="42" spans="2:9" x14ac:dyDescent="0.25">
      <c r="B42" s="1" t="s">
        <v>6</v>
      </c>
      <c r="C42" s="6">
        <v>40553</v>
      </c>
      <c r="D42" s="2" t="s">
        <v>24</v>
      </c>
      <c r="E42" s="1" t="s">
        <v>35</v>
      </c>
      <c r="F42" s="13" t="s">
        <v>43</v>
      </c>
      <c r="G42" s="13" t="s">
        <v>43</v>
      </c>
      <c r="H42" s="13" t="s">
        <v>43</v>
      </c>
      <c r="I42" s="13" t="s">
        <v>42</v>
      </c>
    </row>
    <row r="43" spans="2:9" x14ac:dyDescent="0.25">
      <c r="B43" s="1" t="s">
        <v>54</v>
      </c>
      <c r="C43" s="6">
        <v>40917</v>
      </c>
      <c r="D43" s="2" t="s">
        <v>7</v>
      </c>
      <c r="E43" s="1" t="s">
        <v>26</v>
      </c>
      <c r="F43" s="13">
        <v>0.1603</v>
      </c>
      <c r="G43" s="13">
        <v>0.14449999999999999</v>
      </c>
      <c r="H43" s="13">
        <v>0.17399999999999999</v>
      </c>
      <c r="I43" s="13">
        <v>0.4788</v>
      </c>
    </row>
    <row r="44" spans="2:9" x14ac:dyDescent="0.25">
      <c r="B44" s="1" t="s">
        <v>54</v>
      </c>
      <c r="C44" s="6">
        <v>40917</v>
      </c>
      <c r="D44" s="2" t="s">
        <v>8</v>
      </c>
      <c r="E44" s="1" t="s">
        <v>27</v>
      </c>
      <c r="F44" s="13">
        <v>6.8400000000000002E-2</v>
      </c>
      <c r="G44" s="13">
        <v>7.46E-2</v>
      </c>
      <c r="H44" s="13">
        <v>7.3099999999999998E-2</v>
      </c>
      <c r="I44" s="13">
        <v>0.216</v>
      </c>
    </row>
    <row r="45" spans="2:9" x14ac:dyDescent="0.25">
      <c r="B45" s="1" t="s">
        <v>54</v>
      </c>
      <c r="C45" s="6">
        <v>40917</v>
      </c>
      <c r="D45" s="2" t="s">
        <v>18</v>
      </c>
      <c r="E45" s="1" t="s">
        <v>28</v>
      </c>
      <c r="F45" s="13">
        <v>3.0200000000000001E-2</v>
      </c>
      <c r="G45" s="13">
        <v>3.4599999999999999E-2</v>
      </c>
      <c r="H45" s="13">
        <v>2.75E-2</v>
      </c>
      <c r="I45" s="13">
        <v>9.2299999999999993E-2</v>
      </c>
    </row>
    <row r="46" spans="2:9" x14ac:dyDescent="0.25">
      <c r="B46" s="1" t="s">
        <v>54</v>
      </c>
      <c r="C46" s="6">
        <v>40917</v>
      </c>
      <c r="D46" s="2" t="s">
        <v>17</v>
      </c>
      <c r="E46" s="1" t="s">
        <v>29</v>
      </c>
      <c r="F46" s="13" t="s">
        <v>43</v>
      </c>
      <c r="G46" s="13" t="s">
        <v>43</v>
      </c>
      <c r="H46" s="13" t="s">
        <v>43</v>
      </c>
      <c r="I46" s="13">
        <v>6.0100000000000001E-2</v>
      </c>
    </row>
    <row r="47" spans="2:9" x14ac:dyDescent="0.25">
      <c r="B47" s="1" t="s">
        <v>54</v>
      </c>
      <c r="C47" s="6">
        <v>40917</v>
      </c>
      <c r="D47" s="2" t="s">
        <v>55</v>
      </c>
      <c r="E47" s="1" t="s">
        <v>30</v>
      </c>
      <c r="F47" s="13" t="s">
        <v>43</v>
      </c>
      <c r="G47" s="13" t="s">
        <v>43</v>
      </c>
      <c r="H47" s="13" t="s">
        <v>43</v>
      </c>
      <c r="I47" s="13">
        <v>2.3099999999999999E-2</v>
      </c>
    </row>
    <row r="48" spans="2:9" x14ac:dyDescent="0.25">
      <c r="B48" s="1" t="s">
        <v>54</v>
      </c>
      <c r="C48" s="6">
        <v>40917</v>
      </c>
      <c r="D48" s="2" t="s">
        <v>56</v>
      </c>
      <c r="E48" s="1" t="s">
        <v>31</v>
      </c>
      <c r="F48" s="13" t="s">
        <v>43</v>
      </c>
      <c r="G48" s="13" t="s">
        <v>43</v>
      </c>
      <c r="H48" s="13" t="s">
        <v>43</v>
      </c>
      <c r="I48" s="13">
        <v>1.4800000000000001E-2</v>
      </c>
    </row>
    <row r="49" spans="2:9" x14ac:dyDescent="0.25">
      <c r="B49" s="1" t="s">
        <v>54</v>
      </c>
      <c r="C49" s="6">
        <v>40917</v>
      </c>
      <c r="D49" s="2" t="s">
        <v>20</v>
      </c>
      <c r="E49" s="1" t="s">
        <v>32</v>
      </c>
      <c r="F49" s="13" t="s">
        <v>43</v>
      </c>
      <c r="G49" s="13" t="s">
        <v>43</v>
      </c>
      <c r="H49" s="13" t="s">
        <v>43</v>
      </c>
      <c r="I49" s="13">
        <v>1.43E-2</v>
      </c>
    </row>
    <row r="50" spans="2:9" x14ac:dyDescent="0.25">
      <c r="B50" s="1" t="s">
        <v>54</v>
      </c>
      <c r="C50" s="6">
        <v>40917</v>
      </c>
      <c r="D50" s="2" t="s">
        <v>57</v>
      </c>
      <c r="E50" s="1" t="s">
        <v>33</v>
      </c>
      <c r="F50" s="13" t="s">
        <v>43</v>
      </c>
      <c r="G50" s="13" t="s">
        <v>43</v>
      </c>
      <c r="H50" s="13" t="s">
        <v>43</v>
      </c>
      <c r="I50" s="13">
        <v>1.34E-2</v>
      </c>
    </row>
    <row r="51" spans="2:9" x14ac:dyDescent="0.25">
      <c r="B51" s="1" t="s">
        <v>54</v>
      </c>
      <c r="C51" s="6">
        <v>40917</v>
      </c>
      <c r="D51" s="2" t="s">
        <v>21</v>
      </c>
      <c r="E51" s="1" t="s">
        <v>34</v>
      </c>
      <c r="F51" s="13" t="s">
        <v>43</v>
      </c>
      <c r="G51" s="13" t="s">
        <v>43</v>
      </c>
      <c r="H51" s="13" t="s">
        <v>43</v>
      </c>
      <c r="I51" s="13">
        <v>1.29E-2</v>
      </c>
    </row>
    <row r="52" spans="2:9" x14ac:dyDescent="0.25">
      <c r="B52" s="1" t="s">
        <v>54</v>
      </c>
      <c r="C52" s="6">
        <v>40917</v>
      </c>
      <c r="D52" s="2" t="s">
        <v>58</v>
      </c>
      <c r="E52" s="1" t="s">
        <v>35</v>
      </c>
      <c r="F52" s="13" t="s">
        <v>43</v>
      </c>
      <c r="G52" s="13" t="s">
        <v>43</v>
      </c>
      <c r="H52" s="13" t="s">
        <v>43</v>
      </c>
      <c r="I52" s="13" t="s">
        <v>59</v>
      </c>
    </row>
    <row r="53" spans="2:9" x14ac:dyDescent="0.25">
      <c r="B53" s="1" t="s">
        <v>67</v>
      </c>
      <c r="C53" s="6">
        <v>41281</v>
      </c>
      <c r="D53" s="2" t="s">
        <v>7</v>
      </c>
      <c r="E53" s="1" t="s">
        <v>26</v>
      </c>
      <c r="F53" s="13">
        <v>0.1479</v>
      </c>
      <c r="G53" s="13">
        <v>0.13250000000000001</v>
      </c>
      <c r="H53" s="13">
        <v>0.1356</v>
      </c>
      <c r="I53" s="13">
        <v>0.41599999999999998</v>
      </c>
    </row>
    <row r="54" spans="2:9" x14ac:dyDescent="0.25">
      <c r="B54" s="1" t="s">
        <v>67</v>
      </c>
      <c r="C54" s="6">
        <v>41281</v>
      </c>
      <c r="D54" s="2" t="s">
        <v>8</v>
      </c>
      <c r="E54" s="1" t="s">
        <v>27</v>
      </c>
      <c r="F54" s="13">
        <v>7.6899999999999996E-2</v>
      </c>
      <c r="G54" s="13">
        <v>7.2300000000000003E-2</v>
      </c>
      <c r="H54" s="13">
        <v>8.7599999999999997E-2</v>
      </c>
      <c r="I54" s="13">
        <v>0.23680000000000001</v>
      </c>
    </row>
    <row r="55" spans="2:9" x14ac:dyDescent="0.25">
      <c r="B55" s="1" t="s">
        <v>67</v>
      </c>
      <c r="C55" s="6">
        <v>41281</v>
      </c>
      <c r="D55" s="2" t="s">
        <v>17</v>
      </c>
      <c r="E55" s="1" t="s">
        <v>28</v>
      </c>
      <c r="F55" s="13">
        <v>2.6599999999999999E-2</v>
      </c>
      <c r="G55" s="13">
        <v>3.3300000000000003E-2</v>
      </c>
      <c r="H55" s="13">
        <v>4.9200000000000001E-2</v>
      </c>
      <c r="I55" s="13">
        <v>0.1091</v>
      </c>
    </row>
    <row r="56" spans="2:9" x14ac:dyDescent="0.25">
      <c r="B56" s="1" t="s">
        <v>67</v>
      </c>
      <c r="C56" s="6">
        <v>41281</v>
      </c>
      <c r="D56" s="2" t="s">
        <v>18</v>
      </c>
      <c r="E56" s="1" t="s">
        <v>29</v>
      </c>
      <c r="F56" s="13" t="s">
        <v>43</v>
      </c>
      <c r="G56" s="13" t="s">
        <v>43</v>
      </c>
      <c r="H56" s="13" t="s">
        <v>43</v>
      </c>
      <c r="I56" s="13">
        <v>4.0800000000000003E-2</v>
      </c>
    </row>
    <row r="57" spans="2:9" x14ac:dyDescent="0.25">
      <c r="B57" s="1" t="s">
        <v>67</v>
      </c>
      <c r="C57" s="6">
        <v>41281</v>
      </c>
      <c r="D57" s="2" t="s">
        <v>63</v>
      </c>
      <c r="E57" s="1" t="s">
        <v>30</v>
      </c>
      <c r="F57" s="13" t="s">
        <v>43</v>
      </c>
      <c r="G57" s="13" t="s">
        <v>43</v>
      </c>
      <c r="H57" s="13" t="s">
        <v>43</v>
      </c>
      <c r="I57" s="13">
        <v>3.6700000000000003E-2</v>
      </c>
    </row>
    <row r="58" spans="2:9" x14ac:dyDescent="0.25">
      <c r="B58" s="1" t="s">
        <v>67</v>
      </c>
      <c r="C58" s="6">
        <v>41281</v>
      </c>
      <c r="D58" s="2" t="s">
        <v>21</v>
      </c>
      <c r="E58" s="1" t="s">
        <v>31</v>
      </c>
      <c r="F58" s="13" t="s">
        <v>43</v>
      </c>
      <c r="G58" s="13" t="s">
        <v>43</v>
      </c>
      <c r="H58" s="13" t="s">
        <v>43</v>
      </c>
      <c r="I58" s="13">
        <v>3.1800000000000002E-2</v>
      </c>
    </row>
    <row r="59" spans="2:9" x14ac:dyDescent="0.25">
      <c r="B59" s="1" t="s">
        <v>67</v>
      </c>
      <c r="C59" s="6">
        <v>41281</v>
      </c>
      <c r="D59" s="2" t="s">
        <v>64</v>
      </c>
      <c r="E59" s="1" t="s">
        <v>32</v>
      </c>
      <c r="F59" s="13" t="s">
        <v>43</v>
      </c>
      <c r="G59" s="13" t="s">
        <v>43</v>
      </c>
      <c r="H59" s="13" t="s">
        <v>43</v>
      </c>
      <c r="I59" s="13">
        <v>2.6599999999999999E-2</v>
      </c>
    </row>
    <row r="60" spans="2:9" x14ac:dyDescent="0.25">
      <c r="B60" s="1" t="s">
        <v>67</v>
      </c>
      <c r="C60" s="6">
        <v>41281</v>
      </c>
      <c r="D60" s="2" t="s">
        <v>23</v>
      </c>
      <c r="E60" s="1" t="s">
        <v>33</v>
      </c>
      <c r="F60" s="13" t="s">
        <v>43</v>
      </c>
      <c r="G60" s="13" t="s">
        <v>43</v>
      </c>
      <c r="H60" s="13" t="s">
        <v>43</v>
      </c>
      <c r="I60" s="13">
        <v>2.5999999999999999E-2</v>
      </c>
    </row>
    <row r="61" spans="2:9" x14ac:dyDescent="0.25">
      <c r="B61" s="1" t="s">
        <v>67</v>
      </c>
      <c r="C61" s="6">
        <v>41281</v>
      </c>
      <c r="D61" s="2" t="s">
        <v>65</v>
      </c>
      <c r="E61" s="1" t="s">
        <v>34</v>
      </c>
      <c r="F61" s="13" t="s">
        <v>43</v>
      </c>
      <c r="G61" s="13" t="s">
        <v>43</v>
      </c>
      <c r="H61" s="13" t="s">
        <v>43</v>
      </c>
      <c r="I61" s="13">
        <v>1.4500000000000001E-2</v>
      </c>
    </row>
    <row r="62" spans="2:9" x14ac:dyDescent="0.25">
      <c r="B62" s="1" t="s">
        <v>67</v>
      </c>
      <c r="C62" s="6">
        <v>41281</v>
      </c>
      <c r="D62" s="2" t="s">
        <v>66</v>
      </c>
      <c r="E62" s="1" t="s">
        <v>35</v>
      </c>
      <c r="F62" s="13" t="s">
        <v>43</v>
      </c>
      <c r="G62" s="13" t="s">
        <v>43</v>
      </c>
      <c r="H62" s="13" t="s">
        <v>43</v>
      </c>
      <c r="I62" s="13">
        <v>1.24E-2</v>
      </c>
    </row>
    <row r="63" spans="2:9" x14ac:dyDescent="0.25">
      <c r="B63" s="1" t="s">
        <v>80</v>
      </c>
      <c r="C63" s="6">
        <v>41652</v>
      </c>
      <c r="D63" s="2" t="s">
        <v>8</v>
      </c>
      <c r="E63" s="1" t="s">
        <v>26</v>
      </c>
      <c r="F63" s="13">
        <v>9.3600000000000003E-2</v>
      </c>
      <c r="G63" s="13">
        <v>0.1047</v>
      </c>
      <c r="H63" s="13">
        <v>8.1900000000000001E-2</v>
      </c>
      <c r="I63" s="13">
        <v>0.27989999999999998</v>
      </c>
    </row>
    <row r="64" spans="2:9" x14ac:dyDescent="0.25">
      <c r="B64" s="1" t="s">
        <v>80</v>
      </c>
      <c r="C64" s="6">
        <v>41652</v>
      </c>
      <c r="D64" s="2" t="s">
        <v>7</v>
      </c>
      <c r="E64" s="1" t="s">
        <v>27</v>
      </c>
      <c r="F64" s="13">
        <v>8.2500000000000004E-2</v>
      </c>
      <c r="G64" s="13">
        <v>8.9899999999999994E-2</v>
      </c>
      <c r="H64" s="13">
        <v>7.4899999999999994E-2</v>
      </c>
      <c r="I64" s="13">
        <v>0.2472</v>
      </c>
    </row>
    <row r="65" spans="2:9" x14ac:dyDescent="0.25">
      <c r="B65" s="1" t="s">
        <v>80</v>
      </c>
      <c r="C65" s="6">
        <v>41652</v>
      </c>
      <c r="D65" s="2" t="s">
        <v>77</v>
      </c>
      <c r="E65" s="1" t="s">
        <v>28</v>
      </c>
      <c r="F65" s="13">
        <v>6.4399999999999999E-2</v>
      </c>
      <c r="G65" s="13">
        <v>5.1900000000000002E-2</v>
      </c>
      <c r="H65" s="13">
        <v>0.1075</v>
      </c>
      <c r="I65" s="13">
        <v>0.2336</v>
      </c>
    </row>
    <row r="66" spans="2:9" x14ac:dyDescent="0.25">
      <c r="B66" s="1" t="s">
        <v>80</v>
      </c>
      <c r="C66" s="6">
        <v>41652</v>
      </c>
      <c r="D66" s="2" t="s">
        <v>66</v>
      </c>
      <c r="E66" s="1" t="s">
        <v>29</v>
      </c>
      <c r="F66" s="13" t="s">
        <v>43</v>
      </c>
      <c r="G66" s="13" t="s">
        <v>43</v>
      </c>
      <c r="H66" s="13" t="s">
        <v>43</v>
      </c>
      <c r="I66" s="13">
        <v>5.2900000000000003E-2</v>
      </c>
    </row>
    <row r="67" spans="2:9" x14ac:dyDescent="0.25">
      <c r="B67" s="1" t="s">
        <v>80</v>
      </c>
      <c r="C67" s="6">
        <v>41652</v>
      </c>
      <c r="D67" s="2" t="s">
        <v>58</v>
      </c>
      <c r="E67" s="1" t="s">
        <v>30</v>
      </c>
      <c r="F67" s="13" t="s">
        <v>43</v>
      </c>
      <c r="G67" s="13" t="s">
        <v>43</v>
      </c>
      <c r="H67" s="13" t="s">
        <v>43</v>
      </c>
      <c r="I67" s="13">
        <v>3.1699999999999999E-2</v>
      </c>
    </row>
    <row r="68" spans="2:9" x14ac:dyDescent="0.25">
      <c r="B68" s="1" t="s">
        <v>80</v>
      </c>
      <c r="C68" s="6">
        <v>41652</v>
      </c>
      <c r="D68" s="2" t="s">
        <v>17</v>
      </c>
      <c r="E68" s="1" t="s">
        <v>31</v>
      </c>
      <c r="F68" s="13" t="s">
        <v>43</v>
      </c>
      <c r="G68" s="13" t="s">
        <v>43</v>
      </c>
      <c r="H68" s="13" t="s">
        <v>43</v>
      </c>
      <c r="I68" s="13">
        <v>2.0799999999999999E-2</v>
      </c>
    </row>
    <row r="69" spans="2:9" x14ac:dyDescent="0.25">
      <c r="B69" s="1" t="s">
        <v>80</v>
      </c>
      <c r="C69" s="6">
        <v>41652</v>
      </c>
      <c r="D69" s="2" t="s">
        <v>65</v>
      </c>
      <c r="E69" s="1" t="s">
        <v>32</v>
      </c>
      <c r="F69" s="13" t="s">
        <v>43</v>
      </c>
      <c r="G69" s="13" t="s">
        <v>43</v>
      </c>
      <c r="H69" s="13" t="s">
        <v>43</v>
      </c>
      <c r="I69" s="13">
        <v>1.8100000000000002E-2</v>
      </c>
    </row>
    <row r="70" spans="2:9" x14ac:dyDescent="0.25">
      <c r="B70" s="1" t="s">
        <v>80</v>
      </c>
      <c r="C70" s="6">
        <v>41652</v>
      </c>
      <c r="D70" s="2" t="s">
        <v>78</v>
      </c>
      <c r="E70" s="1" t="s">
        <v>33</v>
      </c>
      <c r="F70" s="13" t="s">
        <v>43</v>
      </c>
      <c r="G70" s="13" t="s">
        <v>43</v>
      </c>
      <c r="H70" s="13" t="s">
        <v>43</v>
      </c>
      <c r="I70" s="13">
        <v>1.7399999999999999E-2</v>
      </c>
    </row>
    <row r="71" spans="2:9" x14ac:dyDescent="0.25">
      <c r="B71" s="1" t="s">
        <v>80</v>
      </c>
      <c r="C71" s="6">
        <v>41652</v>
      </c>
      <c r="D71" s="2" t="s">
        <v>64</v>
      </c>
      <c r="E71" s="1" t="s">
        <v>34</v>
      </c>
      <c r="F71" s="13" t="s">
        <v>43</v>
      </c>
      <c r="G71" s="13" t="s">
        <v>43</v>
      </c>
      <c r="H71" s="13" t="s">
        <v>43</v>
      </c>
      <c r="I71" s="13">
        <v>1.44E-2</v>
      </c>
    </row>
    <row r="72" spans="2:9" x14ac:dyDescent="0.25">
      <c r="B72" s="1" t="s">
        <v>80</v>
      </c>
      <c r="C72" s="6">
        <v>41652</v>
      </c>
      <c r="D72" s="2" t="s">
        <v>79</v>
      </c>
      <c r="E72" s="1" t="s">
        <v>35</v>
      </c>
      <c r="F72" s="13" t="s">
        <v>43</v>
      </c>
      <c r="G72" s="13" t="s">
        <v>43</v>
      </c>
      <c r="H72" s="13" t="s">
        <v>43</v>
      </c>
      <c r="I72" s="13">
        <v>1.3299999999999999E-2</v>
      </c>
    </row>
    <row r="73" spans="2:9" x14ac:dyDescent="0.25">
      <c r="B73" s="1" t="s">
        <v>90</v>
      </c>
      <c r="C73" s="6">
        <v>42016</v>
      </c>
      <c r="D73" s="2" t="s">
        <v>8</v>
      </c>
      <c r="E73" s="1" t="s">
        <v>26</v>
      </c>
      <c r="F73" s="13" t="s">
        <v>43</v>
      </c>
      <c r="G73" s="13" t="s">
        <v>43</v>
      </c>
      <c r="H73" s="13" t="s">
        <v>43</v>
      </c>
      <c r="I73" s="13">
        <v>0.37659999999999999</v>
      </c>
    </row>
    <row r="74" spans="2:9" x14ac:dyDescent="0.25">
      <c r="B74" s="1" t="s">
        <v>90</v>
      </c>
      <c r="C74" s="6">
        <v>42016</v>
      </c>
      <c r="D74" s="2" t="s">
        <v>7</v>
      </c>
      <c r="E74" s="1" t="s">
        <v>27</v>
      </c>
      <c r="F74" s="13" t="s">
        <v>43</v>
      </c>
      <c r="G74" s="13" t="s">
        <v>43</v>
      </c>
      <c r="H74" s="13" t="s">
        <v>43</v>
      </c>
      <c r="I74" s="13">
        <v>0.15759999999999999</v>
      </c>
    </row>
    <row r="75" spans="2:9" x14ac:dyDescent="0.25">
      <c r="B75" s="1" t="s">
        <v>90</v>
      </c>
      <c r="C75" s="6">
        <v>42016</v>
      </c>
      <c r="D75" s="2" t="s">
        <v>84</v>
      </c>
      <c r="E75" s="1" t="s">
        <v>28</v>
      </c>
      <c r="F75" s="13" t="s">
        <v>43</v>
      </c>
      <c r="G75" s="13" t="s">
        <v>43</v>
      </c>
      <c r="H75" s="13" t="s">
        <v>43</v>
      </c>
      <c r="I75" s="13">
        <v>0.15720000000000001</v>
      </c>
    </row>
    <row r="76" spans="2:9" x14ac:dyDescent="0.25">
      <c r="B76" s="1" t="s">
        <v>90</v>
      </c>
      <c r="C76" s="6">
        <v>42016</v>
      </c>
      <c r="D76" s="2" t="s">
        <v>78</v>
      </c>
      <c r="E76" s="1" t="s">
        <v>29</v>
      </c>
      <c r="F76" s="13" t="s">
        <v>43</v>
      </c>
      <c r="G76" s="13" t="s">
        <v>43</v>
      </c>
      <c r="H76" s="13" t="s">
        <v>43</v>
      </c>
      <c r="I76" s="13">
        <v>7.17E-2</v>
      </c>
    </row>
    <row r="77" spans="2:9" x14ac:dyDescent="0.25">
      <c r="B77" s="1" t="s">
        <v>90</v>
      </c>
      <c r="C77" s="6">
        <v>42016</v>
      </c>
      <c r="D77" s="2" t="s">
        <v>85</v>
      </c>
      <c r="E77" s="1" t="s">
        <v>30</v>
      </c>
      <c r="F77" s="13" t="s">
        <v>43</v>
      </c>
      <c r="G77" s="13" t="s">
        <v>43</v>
      </c>
      <c r="H77" s="13" t="s">
        <v>43</v>
      </c>
      <c r="I77" s="13">
        <v>5.4199999999999998E-2</v>
      </c>
    </row>
    <row r="78" spans="2:9" x14ac:dyDescent="0.25">
      <c r="B78" s="1" t="s">
        <v>90</v>
      </c>
      <c r="C78" s="6">
        <v>42016</v>
      </c>
      <c r="D78" s="2" t="s">
        <v>86</v>
      </c>
      <c r="E78" s="1" t="s">
        <v>31</v>
      </c>
      <c r="F78" s="13" t="s">
        <v>43</v>
      </c>
      <c r="G78" s="13" t="s">
        <v>43</v>
      </c>
      <c r="H78" s="13" t="s">
        <v>43</v>
      </c>
      <c r="I78" s="13">
        <v>2.9000000000000001E-2</v>
      </c>
    </row>
    <row r="79" spans="2:9" x14ac:dyDescent="0.25">
      <c r="B79" s="1" t="s">
        <v>90</v>
      </c>
      <c r="C79" s="6">
        <v>42016</v>
      </c>
      <c r="D79" s="2" t="s">
        <v>58</v>
      </c>
      <c r="E79" s="1" t="s">
        <v>32</v>
      </c>
      <c r="F79" s="13" t="s">
        <v>43</v>
      </c>
      <c r="G79" s="13" t="s">
        <v>43</v>
      </c>
      <c r="H79" s="13" t="s">
        <v>43</v>
      </c>
      <c r="I79" s="13">
        <v>2.2100000000000002E-2</v>
      </c>
    </row>
    <row r="80" spans="2:9" x14ac:dyDescent="0.25">
      <c r="B80" s="1" t="s">
        <v>90</v>
      </c>
      <c r="C80" s="6">
        <v>42016</v>
      </c>
      <c r="D80" s="2" t="s">
        <v>87</v>
      </c>
      <c r="E80" s="1" t="s">
        <v>33</v>
      </c>
      <c r="F80" s="13" t="s">
        <v>43</v>
      </c>
      <c r="G80" s="13" t="s">
        <v>43</v>
      </c>
      <c r="H80" s="13" t="s">
        <v>43</v>
      </c>
      <c r="I80" s="13">
        <v>1.47E-2</v>
      </c>
    </row>
    <row r="81" spans="2:9" x14ac:dyDescent="0.25">
      <c r="B81" s="1" t="s">
        <v>90</v>
      </c>
      <c r="C81" s="6">
        <v>42016</v>
      </c>
      <c r="D81" s="2" t="s">
        <v>88</v>
      </c>
      <c r="E81" s="1" t="s">
        <v>34</v>
      </c>
      <c r="F81" s="13" t="s">
        <v>43</v>
      </c>
      <c r="G81" s="13" t="s">
        <v>43</v>
      </c>
      <c r="H81" s="13" t="s">
        <v>43</v>
      </c>
      <c r="I81" s="13">
        <v>1.43E-2</v>
      </c>
    </row>
    <row r="82" spans="2:9" x14ac:dyDescent="0.25">
      <c r="B82" s="1" t="s">
        <v>90</v>
      </c>
      <c r="C82" s="6">
        <v>42016</v>
      </c>
      <c r="D82" s="2" t="s">
        <v>89</v>
      </c>
      <c r="E82" s="1" t="s">
        <v>35</v>
      </c>
      <c r="F82" s="13" t="s">
        <v>43</v>
      </c>
      <c r="G82" s="13" t="s">
        <v>43</v>
      </c>
      <c r="H82" s="13" t="s">
        <v>43</v>
      </c>
      <c r="I82" s="13">
        <v>1.29E-2</v>
      </c>
    </row>
    <row r="83" spans="2:9" x14ac:dyDescent="0.25">
      <c r="B83" s="1" t="s">
        <v>91</v>
      </c>
      <c r="C83" s="6">
        <v>42380</v>
      </c>
      <c r="D83" s="2" t="s">
        <v>7</v>
      </c>
      <c r="E83" s="1" t="s">
        <v>26</v>
      </c>
      <c r="F83" s="13" t="s">
        <v>43</v>
      </c>
      <c r="G83" s="13" t="s">
        <v>43</v>
      </c>
      <c r="H83" s="13" t="s">
        <v>43</v>
      </c>
      <c r="I83" s="13">
        <v>0.4133</v>
      </c>
    </row>
    <row r="84" spans="2:9" x14ac:dyDescent="0.25">
      <c r="B84" s="1" t="s">
        <v>91</v>
      </c>
      <c r="C84" s="6">
        <v>42380</v>
      </c>
      <c r="D84" s="2" t="s">
        <v>8</v>
      </c>
      <c r="E84" s="1" t="s">
        <v>27</v>
      </c>
      <c r="F84" s="13" t="s">
        <v>43</v>
      </c>
      <c r="G84" s="13" t="s">
        <v>43</v>
      </c>
      <c r="H84" s="13" t="s">
        <v>43</v>
      </c>
      <c r="I84" s="13">
        <v>0.27760000000000001</v>
      </c>
    </row>
    <row r="85" spans="2:9" x14ac:dyDescent="0.25">
      <c r="B85" s="1" t="s">
        <v>91</v>
      </c>
      <c r="C85" s="6">
        <v>42380</v>
      </c>
      <c r="D85" s="2" t="s">
        <v>58</v>
      </c>
      <c r="E85" s="1" t="s">
        <v>28</v>
      </c>
      <c r="F85" s="13" t="s">
        <v>43</v>
      </c>
      <c r="G85" s="13" t="s">
        <v>43</v>
      </c>
      <c r="H85" s="13" t="s">
        <v>43</v>
      </c>
      <c r="I85" s="13">
        <v>7.8600000000000003E-2</v>
      </c>
    </row>
    <row r="86" spans="2:9" x14ac:dyDescent="0.25">
      <c r="B86" s="1" t="s">
        <v>91</v>
      </c>
      <c r="C86" s="6">
        <v>42380</v>
      </c>
      <c r="D86" s="2" t="s">
        <v>92</v>
      </c>
      <c r="E86" s="1" t="s">
        <v>29</v>
      </c>
      <c r="F86" s="13" t="s">
        <v>43</v>
      </c>
      <c r="G86" s="13" t="s">
        <v>43</v>
      </c>
      <c r="H86" s="13" t="s">
        <v>43</v>
      </c>
      <c r="I86" s="13">
        <v>4.1700000000000001E-2</v>
      </c>
    </row>
    <row r="87" spans="2:9" x14ac:dyDescent="0.25">
      <c r="B87" s="1" t="s">
        <v>91</v>
      </c>
      <c r="C87" s="6">
        <v>42380</v>
      </c>
      <c r="D87" s="2" t="s">
        <v>56</v>
      </c>
      <c r="E87" s="1" t="s">
        <v>30</v>
      </c>
      <c r="F87" s="13" t="s">
        <v>43</v>
      </c>
      <c r="G87" s="13" t="s">
        <v>43</v>
      </c>
      <c r="H87" s="13" t="s">
        <v>43</v>
      </c>
      <c r="I87" s="13">
        <v>3.3799999999999997E-2</v>
      </c>
    </row>
    <row r="88" spans="2:9" x14ac:dyDescent="0.25">
      <c r="B88" s="1" t="s">
        <v>91</v>
      </c>
      <c r="C88" s="6">
        <v>42380</v>
      </c>
      <c r="D88" s="2" t="s">
        <v>85</v>
      </c>
      <c r="E88" s="1" t="s">
        <v>31</v>
      </c>
      <c r="F88" s="13" t="s">
        <v>43</v>
      </c>
      <c r="G88" s="13" t="s">
        <v>43</v>
      </c>
      <c r="H88" s="13" t="s">
        <v>43</v>
      </c>
      <c r="I88" s="13">
        <v>2.2100000000000002E-2</v>
      </c>
    </row>
    <row r="89" spans="2:9" x14ac:dyDescent="0.25">
      <c r="B89" s="1" t="s">
        <v>91</v>
      </c>
      <c r="C89" s="6">
        <v>42380</v>
      </c>
      <c r="D89" s="2" t="s">
        <v>84</v>
      </c>
      <c r="E89" s="1" t="s">
        <v>32</v>
      </c>
      <c r="F89" s="13" t="s">
        <v>43</v>
      </c>
      <c r="G89" s="13" t="s">
        <v>43</v>
      </c>
      <c r="H89" s="13" t="s">
        <v>43</v>
      </c>
      <c r="I89" s="13">
        <v>1.9699999999999999E-2</v>
      </c>
    </row>
    <row r="90" spans="2:9" x14ac:dyDescent="0.25">
      <c r="B90" s="1" t="s">
        <v>91</v>
      </c>
      <c r="C90" s="6">
        <v>42380</v>
      </c>
      <c r="D90" s="2" t="s">
        <v>93</v>
      </c>
      <c r="E90" s="1" t="s">
        <v>33</v>
      </c>
      <c r="F90" s="13" t="s">
        <v>43</v>
      </c>
      <c r="G90" s="13" t="s">
        <v>43</v>
      </c>
      <c r="H90" s="13" t="s">
        <v>43</v>
      </c>
      <c r="I90" s="13">
        <v>1.3299999999999999E-2</v>
      </c>
    </row>
    <row r="91" spans="2:9" x14ac:dyDescent="0.25">
      <c r="B91" s="1" t="s">
        <v>91</v>
      </c>
      <c r="C91" s="6">
        <v>42380</v>
      </c>
      <c r="D91" s="2" t="s">
        <v>17</v>
      </c>
      <c r="E91" s="1" t="s">
        <v>34</v>
      </c>
      <c r="F91" s="13" t="s">
        <v>43</v>
      </c>
      <c r="G91" s="13" t="s">
        <v>43</v>
      </c>
      <c r="H91" s="13" t="s">
        <v>43</v>
      </c>
      <c r="I91" s="13">
        <v>1.24E-2</v>
      </c>
    </row>
    <row r="92" spans="2:9" x14ac:dyDescent="0.25">
      <c r="B92" s="1" t="s">
        <v>91</v>
      </c>
      <c r="C92" s="6">
        <v>42380</v>
      </c>
      <c r="D92" s="2" t="s">
        <v>94</v>
      </c>
      <c r="E92" s="1" t="s">
        <v>35</v>
      </c>
      <c r="F92" s="13" t="s">
        <v>43</v>
      </c>
      <c r="G92" s="13" t="s">
        <v>43</v>
      </c>
      <c r="H92" s="13" t="s">
        <v>43</v>
      </c>
      <c r="I92" s="13">
        <v>1.18E-2</v>
      </c>
    </row>
    <row r="93" spans="2:9" x14ac:dyDescent="0.25">
      <c r="B93" s="1" t="s">
        <v>95</v>
      </c>
      <c r="C93" s="6">
        <v>42716</v>
      </c>
      <c r="D93" s="2" t="s">
        <v>8</v>
      </c>
      <c r="E93" s="1" t="s">
        <v>26</v>
      </c>
      <c r="F93" s="13" t="s">
        <v>43</v>
      </c>
      <c r="G93" s="13" t="s">
        <v>43</v>
      </c>
      <c r="H93" s="13" t="s">
        <v>43</v>
      </c>
      <c r="I93" s="13">
        <v>0.47849999999999998</v>
      </c>
    </row>
    <row r="94" spans="2:9" x14ac:dyDescent="0.25">
      <c r="B94" s="1" t="s">
        <v>95</v>
      </c>
      <c r="C94" s="6">
        <v>42716</v>
      </c>
      <c r="D94" s="2" t="s">
        <v>7</v>
      </c>
      <c r="E94" s="1" t="s">
        <v>27</v>
      </c>
      <c r="F94" s="13" t="s">
        <v>43</v>
      </c>
      <c r="G94" s="13" t="s">
        <v>43</v>
      </c>
      <c r="H94" s="13" t="s">
        <v>43</v>
      </c>
      <c r="I94" s="13">
        <v>0.20300000000000001</v>
      </c>
    </row>
    <row r="95" spans="2:9" x14ac:dyDescent="0.25">
      <c r="B95" s="1" t="s">
        <v>95</v>
      </c>
      <c r="C95" s="6">
        <v>42716</v>
      </c>
      <c r="D95" s="2" t="s">
        <v>96</v>
      </c>
      <c r="E95" s="1" t="s">
        <v>28</v>
      </c>
      <c r="F95" s="13" t="s">
        <v>43</v>
      </c>
      <c r="G95" s="13" t="s">
        <v>43</v>
      </c>
      <c r="H95" s="13" t="s">
        <v>43</v>
      </c>
      <c r="I95" s="13">
        <v>0.12720000000000001</v>
      </c>
    </row>
    <row r="96" spans="2:9" x14ac:dyDescent="0.25">
      <c r="B96" s="1" t="s">
        <v>95</v>
      </c>
      <c r="C96" s="6">
        <v>42716</v>
      </c>
      <c r="D96" s="2" t="s">
        <v>56</v>
      </c>
      <c r="E96" s="1" t="s">
        <v>29</v>
      </c>
      <c r="F96" s="13" t="s">
        <v>43</v>
      </c>
      <c r="G96" s="13" t="s">
        <v>43</v>
      </c>
      <c r="H96" s="13" t="s">
        <v>43</v>
      </c>
      <c r="I96" s="13">
        <v>5.8400000000000001E-2</v>
      </c>
    </row>
    <row r="97" spans="2:9" x14ac:dyDescent="0.25">
      <c r="B97" s="1" t="s">
        <v>95</v>
      </c>
      <c r="C97" s="6">
        <v>42716</v>
      </c>
      <c r="D97" s="2" t="s">
        <v>58</v>
      </c>
      <c r="E97" s="1" t="s">
        <v>30</v>
      </c>
      <c r="F97" s="13" t="s">
        <v>43</v>
      </c>
      <c r="G97" s="13" t="s">
        <v>43</v>
      </c>
      <c r="H97" s="13" t="s">
        <v>43</v>
      </c>
      <c r="I97" s="13">
        <v>4.3700000000000003E-2</v>
      </c>
    </row>
    <row r="98" spans="2:9" x14ac:dyDescent="0.25">
      <c r="B98" s="1" t="s">
        <v>95</v>
      </c>
      <c r="C98" s="6">
        <v>42716</v>
      </c>
      <c r="D98" s="2" t="s">
        <v>79</v>
      </c>
      <c r="E98" s="1" t="s">
        <v>31</v>
      </c>
      <c r="F98" s="13" t="s">
        <v>43</v>
      </c>
      <c r="G98" s="13" t="s">
        <v>43</v>
      </c>
      <c r="H98" s="13" t="s">
        <v>43</v>
      </c>
      <c r="I98" s="13">
        <v>3.2899999999999999E-2</v>
      </c>
    </row>
    <row r="99" spans="2:9" x14ac:dyDescent="0.25">
      <c r="B99" s="1" t="s">
        <v>95</v>
      </c>
      <c r="C99" s="6">
        <v>42716</v>
      </c>
      <c r="D99" s="2" t="s">
        <v>97</v>
      </c>
      <c r="E99" s="1" t="s">
        <v>32</v>
      </c>
      <c r="F99" s="13" t="s">
        <v>43</v>
      </c>
      <c r="G99" s="13" t="s">
        <v>43</v>
      </c>
      <c r="H99" s="13" t="s">
        <v>43</v>
      </c>
      <c r="I99" s="13">
        <v>3.1699999999999999E-2</v>
      </c>
    </row>
    <row r="100" spans="2:9" x14ac:dyDescent="0.25">
      <c r="B100" s="1" t="s">
        <v>95</v>
      </c>
      <c r="C100" s="6">
        <v>42716</v>
      </c>
      <c r="D100" s="2" t="s">
        <v>98</v>
      </c>
      <c r="E100" s="1" t="s">
        <v>33</v>
      </c>
      <c r="F100" s="13" t="s">
        <v>43</v>
      </c>
      <c r="G100" s="13" t="s">
        <v>43</v>
      </c>
      <c r="H100" s="13" t="s">
        <v>43</v>
      </c>
      <c r="I100" s="13">
        <v>7.1000000000000004E-3</v>
      </c>
    </row>
    <row r="101" spans="2:9" x14ac:dyDescent="0.25">
      <c r="B101" s="1" t="s">
        <v>95</v>
      </c>
      <c r="C101" s="6">
        <v>42716</v>
      </c>
      <c r="D101" s="2" t="s">
        <v>99</v>
      </c>
      <c r="E101" s="1" t="s">
        <v>34</v>
      </c>
      <c r="F101" s="13" t="s">
        <v>43</v>
      </c>
      <c r="G101" s="13" t="s">
        <v>43</v>
      </c>
      <c r="H101" s="13" t="s">
        <v>43</v>
      </c>
      <c r="I101" s="13">
        <v>5.1000000000000004E-3</v>
      </c>
    </row>
    <row r="102" spans="2:9" x14ac:dyDescent="0.25">
      <c r="B102" s="1" t="s">
        <v>95</v>
      </c>
      <c r="C102" s="6">
        <v>42716</v>
      </c>
      <c r="D102" s="2" t="s">
        <v>100</v>
      </c>
      <c r="E102" s="1" t="s">
        <v>35</v>
      </c>
      <c r="F102" s="13" t="s">
        <v>43</v>
      </c>
      <c r="G102" s="13" t="s">
        <v>43</v>
      </c>
      <c r="H102" s="13" t="s">
        <v>43</v>
      </c>
      <c r="I102" s="13">
        <v>5.1000000000000004E-3</v>
      </c>
    </row>
    <row r="103" spans="2:9" x14ac:dyDescent="0.25">
      <c r="B103" s="1" t="s">
        <v>102</v>
      </c>
      <c r="C103" s="6">
        <v>43076</v>
      </c>
      <c r="D103" s="2" t="s">
        <v>8</v>
      </c>
      <c r="E103" s="1" t="s">
        <v>26</v>
      </c>
      <c r="F103" s="13" t="s">
        <v>43</v>
      </c>
      <c r="G103" s="13" t="s">
        <v>43</v>
      </c>
      <c r="H103" s="13" t="s">
        <v>43</v>
      </c>
      <c r="I103" s="13">
        <v>0.33829999999999999</v>
      </c>
    </row>
    <row r="104" spans="2:9" x14ac:dyDescent="0.25">
      <c r="B104" s="1" t="s">
        <v>102</v>
      </c>
      <c r="C104" s="6">
        <v>43076</v>
      </c>
      <c r="D104" s="2" t="s">
        <v>7</v>
      </c>
      <c r="E104" s="1" t="s">
        <v>27</v>
      </c>
      <c r="F104" s="13" t="s">
        <v>43</v>
      </c>
      <c r="G104" s="13" t="s">
        <v>43</v>
      </c>
      <c r="H104" s="13" t="s">
        <v>43</v>
      </c>
      <c r="I104" s="13">
        <v>0.23960000000000001</v>
      </c>
    </row>
    <row r="105" spans="2:9" x14ac:dyDescent="0.25">
      <c r="B105" s="1" t="s">
        <v>102</v>
      </c>
      <c r="C105" s="6">
        <v>43076</v>
      </c>
      <c r="D105" s="2" t="s">
        <v>58</v>
      </c>
      <c r="E105" s="1" t="s">
        <v>28</v>
      </c>
      <c r="F105" s="13" t="s">
        <v>43</v>
      </c>
      <c r="G105" s="13" t="s">
        <v>43</v>
      </c>
      <c r="H105" s="13" t="s">
        <v>43</v>
      </c>
      <c r="I105" s="13">
        <v>0.12909999999999999</v>
      </c>
    </row>
    <row r="106" spans="2:9" x14ac:dyDescent="0.25">
      <c r="B106" s="1" t="s">
        <v>102</v>
      </c>
      <c r="C106" s="6">
        <v>43076</v>
      </c>
      <c r="D106" s="2" t="s">
        <v>99</v>
      </c>
      <c r="E106" s="1" t="s">
        <v>29</v>
      </c>
      <c r="F106" s="13" t="s">
        <v>43</v>
      </c>
      <c r="G106" s="13" t="s">
        <v>43</v>
      </c>
      <c r="H106" s="13" t="s">
        <v>43</v>
      </c>
      <c r="I106" s="13">
        <v>7.9000000000000001E-2</v>
      </c>
    </row>
    <row r="107" spans="2:9" x14ac:dyDescent="0.25">
      <c r="B107" s="1" t="s">
        <v>102</v>
      </c>
      <c r="C107" s="6">
        <v>43076</v>
      </c>
      <c r="D107" s="2" t="s">
        <v>103</v>
      </c>
      <c r="E107" s="1" t="s">
        <v>30</v>
      </c>
      <c r="F107" s="13" t="s">
        <v>43</v>
      </c>
      <c r="G107" s="13" t="s">
        <v>43</v>
      </c>
      <c r="H107" s="13" t="s">
        <v>43</v>
      </c>
      <c r="I107" s="13">
        <v>0.03</v>
      </c>
    </row>
    <row r="108" spans="2:9" x14ac:dyDescent="0.25">
      <c r="B108" s="1" t="s">
        <v>102</v>
      </c>
      <c r="C108" s="6">
        <v>43076</v>
      </c>
      <c r="D108" s="2" t="s">
        <v>104</v>
      </c>
      <c r="E108" s="1" t="s">
        <v>31</v>
      </c>
      <c r="F108" s="13" t="s">
        <v>43</v>
      </c>
      <c r="G108" s="13" t="s">
        <v>43</v>
      </c>
      <c r="H108" s="13" t="s">
        <v>43</v>
      </c>
      <c r="I108" s="13">
        <v>2.5399999999999999E-2</v>
      </c>
    </row>
    <row r="109" spans="2:9" x14ac:dyDescent="0.25">
      <c r="B109" s="1" t="s">
        <v>102</v>
      </c>
      <c r="C109" s="6">
        <v>43076</v>
      </c>
      <c r="D109" s="2" t="s">
        <v>105</v>
      </c>
      <c r="E109" s="1" t="s">
        <v>32</v>
      </c>
      <c r="F109" s="13" t="s">
        <v>43</v>
      </c>
      <c r="G109" s="13" t="s">
        <v>43</v>
      </c>
      <c r="H109" s="13" t="s">
        <v>43</v>
      </c>
      <c r="I109" s="13">
        <v>1.72E-2</v>
      </c>
    </row>
    <row r="110" spans="2:9" x14ac:dyDescent="0.25">
      <c r="B110" s="1" t="s">
        <v>102</v>
      </c>
      <c r="C110" s="6">
        <v>43076</v>
      </c>
      <c r="D110" s="2" t="s">
        <v>106</v>
      </c>
      <c r="E110" s="1" t="s">
        <v>33</v>
      </c>
      <c r="F110" s="13" t="s">
        <v>43</v>
      </c>
      <c r="G110" s="13" t="s">
        <v>43</v>
      </c>
      <c r="H110" s="13" t="s">
        <v>43</v>
      </c>
      <c r="I110" s="13">
        <v>1.6799999999999999E-2</v>
      </c>
    </row>
    <row r="111" spans="2:9" x14ac:dyDescent="0.25">
      <c r="B111" s="1" t="s">
        <v>102</v>
      </c>
      <c r="C111" s="6">
        <v>43076</v>
      </c>
      <c r="D111" s="2" t="s">
        <v>92</v>
      </c>
      <c r="E111" s="1" t="s">
        <v>34</v>
      </c>
      <c r="F111" s="13" t="s">
        <v>43</v>
      </c>
      <c r="G111" s="13" t="s">
        <v>43</v>
      </c>
      <c r="H111" s="13" t="s">
        <v>43</v>
      </c>
      <c r="I111" s="13">
        <v>1.61E-2</v>
      </c>
    </row>
    <row r="112" spans="2:9" x14ac:dyDescent="0.25">
      <c r="B112" s="1" t="s">
        <v>102</v>
      </c>
      <c r="C112" s="6">
        <v>43076</v>
      </c>
      <c r="D112" s="2" t="s">
        <v>107</v>
      </c>
      <c r="E112" s="1" t="s">
        <v>35</v>
      </c>
      <c r="F112" s="13" t="s">
        <v>43</v>
      </c>
      <c r="G112" s="13" t="s">
        <v>43</v>
      </c>
      <c r="H112" s="13" t="s">
        <v>43</v>
      </c>
      <c r="I112" s="13">
        <v>1.2800000000000001E-2</v>
      </c>
    </row>
    <row r="113" spans="2:9" x14ac:dyDescent="0.25">
      <c r="B113" s="1" t="s">
        <v>108</v>
      </c>
      <c r="C113" s="6">
        <v>43437</v>
      </c>
      <c r="D113" s="2" t="s">
        <v>103</v>
      </c>
      <c r="E113" s="1" t="s">
        <v>26</v>
      </c>
      <c r="F113" s="13" t="s">
        <v>43</v>
      </c>
      <c r="G113" s="13" t="s">
        <v>43</v>
      </c>
      <c r="H113" s="13" t="s">
        <v>43</v>
      </c>
      <c r="I113" s="13">
        <v>0.26140000000000002</v>
      </c>
    </row>
    <row r="114" spans="2:9" x14ac:dyDescent="0.25">
      <c r="B114" s="1" t="s">
        <v>108</v>
      </c>
      <c r="C114" s="6">
        <v>43437</v>
      </c>
      <c r="D114" s="2" t="s">
        <v>8</v>
      </c>
      <c r="E114" s="1" t="s">
        <v>27</v>
      </c>
      <c r="F114" s="13" t="s">
        <v>43</v>
      </c>
      <c r="G114" s="13" t="s">
        <v>43</v>
      </c>
      <c r="H114" s="13" t="s">
        <v>43</v>
      </c>
      <c r="I114" s="13">
        <v>0.16520000000000001</v>
      </c>
    </row>
    <row r="115" spans="2:9" x14ac:dyDescent="0.25">
      <c r="B115" s="1" t="s">
        <v>108</v>
      </c>
      <c r="C115" s="6">
        <v>43437</v>
      </c>
      <c r="D115" s="2" t="s">
        <v>96</v>
      </c>
      <c r="E115" s="1" t="s">
        <v>28</v>
      </c>
      <c r="F115" s="13" t="s">
        <v>43</v>
      </c>
      <c r="G115" s="13" t="s">
        <v>43</v>
      </c>
      <c r="H115" s="13" t="s">
        <v>43</v>
      </c>
      <c r="I115" s="13">
        <v>0.14369999999999999</v>
      </c>
    </row>
    <row r="116" spans="2:9" x14ac:dyDescent="0.25">
      <c r="B116" s="1" t="s">
        <v>108</v>
      </c>
      <c r="C116" s="6">
        <v>43437</v>
      </c>
      <c r="D116" s="2" t="s">
        <v>105</v>
      </c>
      <c r="E116" s="1" t="s">
        <v>29</v>
      </c>
      <c r="F116" s="13" t="s">
        <v>43</v>
      </c>
      <c r="G116" s="13" t="s">
        <v>43</v>
      </c>
      <c r="H116" s="13" t="s">
        <v>43</v>
      </c>
      <c r="I116" s="13">
        <v>0.12039999999999999</v>
      </c>
    </row>
    <row r="117" spans="2:9" x14ac:dyDescent="0.25">
      <c r="B117" s="1" t="s">
        <v>108</v>
      </c>
      <c r="C117" s="6">
        <v>43437</v>
      </c>
      <c r="D117" s="2" t="s">
        <v>7</v>
      </c>
      <c r="E117" s="1" t="s">
        <v>30</v>
      </c>
      <c r="F117" s="13" t="s">
        <v>43</v>
      </c>
      <c r="G117" s="13" t="s">
        <v>43</v>
      </c>
      <c r="H117" s="13" t="s">
        <v>43</v>
      </c>
      <c r="I117" s="13">
        <v>9.7199999999999995E-2</v>
      </c>
    </row>
    <row r="118" spans="2:9" x14ac:dyDescent="0.25">
      <c r="B118" s="1" t="s">
        <v>108</v>
      </c>
      <c r="C118" s="6">
        <v>43437</v>
      </c>
      <c r="D118" s="2" t="s">
        <v>109</v>
      </c>
      <c r="E118" s="1" t="s">
        <v>31</v>
      </c>
      <c r="F118" s="13" t="s">
        <v>43</v>
      </c>
      <c r="G118" s="13" t="s">
        <v>43</v>
      </c>
      <c r="H118" s="13" t="s">
        <v>43</v>
      </c>
      <c r="I118" s="13">
        <v>6.5299999999999997E-2</v>
      </c>
    </row>
    <row r="119" spans="2:9" x14ac:dyDescent="0.25">
      <c r="B119" s="1" t="s">
        <v>108</v>
      </c>
      <c r="C119" s="6">
        <v>43437</v>
      </c>
      <c r="D119" s="2" t="s">
        <v>110</v>
      </c>
      <c r="E119" s="1" t="s">
        <v>32</v>
      </c>
      <c r="F119" s="13" t="s">
        <v>43</v>
      </c>
      <c r="G119" s="13" t="s">
        <v>43</v>
      </c>
      <c r="H119" s="13" t="s">
        <v>43</v>
      </c>
      <c r="I119" s="13">
        <v>4.2000000000000003E-2</v>
      </c>
    </row>
    <row r="120" spans="2:9" x14ac:dyDescent="0.25">
      <c r="B120" s="1" t="s">
        <v>108</v>
      </c>
      <c r="C120" s="6">
        <v>43437</v>
      </c>
      <c r="D120" s="2" t="s">
        <v>93</v>
      </c>
      <c r="E120" s="1" t="s">
        <v>33</v>
      </c>
      <c r="F120" s="13" t="s">
        <v>43</v>
      </c>
      <c r="G120" s="13" t="s">
        <v>43</v>
      </c>
      <c r="H120" s="13" t="s">
        <v>43</v>
      </c>
      <c r="I120" s="13">
        <v>4.1300000000000003E-2</v>
      </c>
    </row>
    <row r="121" spans="2:9" x14ac:dyDescent="0.25">
      <c r="B121" s="1" t="s">
        <v>108</v>
      </c>
      <c r="C121" s="6">
        <v>43437</v>
      </c>
      <c r="D121" s="2" t="s">
        <v>111</v>
      </c>
      <c r="E121" s="1" t="s">
        <v>34</v>
      </c>
      <c r="F121" s="13" t="s">
        <v>43</v>
      </c>
      <c r="G121" s="13" t="s">
        <v>43</v>
      </c>
      <c r="H121" s="13" t="s">
        <v>43</v>
      </c>
      <c r="I121" s="13">
        <v>1.01E-2</v>
      </c>
    </row>
    <row r="122" spans="2:9" x14ac:dyDescent="0.25">
      <c r="B122" s="1" t="s">
        <v>108</v>
      </c>
      <c r="C122" s="6">
        <v>43437</v>
      </c>
      <c r="D122" s="2" t="s">
        <v>107</v>
      </c>
      <c r="E122" s="1" t="s">
        <v>35</v>
      </c>
      <c r="F122" s="13" t="s">
        <v>43</v>
      </c>
      <c r="G122" s="13" t="s">
        <v>43</v>
      </c>
      <c r="H122" s="13" t="s">
        <v>43</v>
      </c>
      <c r="I122" s="13">
        <v>8.6999999999999994E-3</v>
      </c>
    </row>
    <row r="123" spans="2:9" x14ac:dyDescent="0.25">
      <c r="B123" s="1" t="s">
        <v>114</v>
      </c>
      <c r="C123" s="6">
        <v>43801</v>
      </c>
      <c r="D123" s="2" t="s">
        <v>7</v>
      </c>
      <c r="E123" s="1" t="s">
        <v>26</v>
      </c>
      <c r="F123" s="13" t="s">
        <v>43</v>
      </c>
      <c r="G123" s="13" t="s">
        <v>43</v>
      </c>
      <c r="H123" s="13" t="s">
        <v>43</v>
      </c>
      <c r="I123" s="13">
        <v>0.24360000000000001</v>
      </c>
    </row>
    <row r="124" spans="2:9" x14ac:dyDescent="0.25">
      <c r="B124" s="1" t="s">
        <v>114</v>
      </c>
      <c r="C124" s="6">
        <v>43801</v>
      </c>
      <c r="D124" s="2" t="s">
        <v>115</v>
      </c>
      <c r="E124" s="1" t="s">
        <v>27</v>
      </c>
      <c r="F124" s="13" t="s">
        <v>43</v>
      </c>
      <c r="G124" s="13" t="s">
        <v>43</v>
      </c>
      <c r="H124" s="13" t="s">
        <v>43</v>
      </c>
      <c r="I124" s="13">
        <v>0.24110000000000001</v>
      </c>
    </row>
    <row r="125" spans="2:9" x14ac:dyDescent="0.25">
      <c r="B125" s="1" t="s">
        <v>114</v>
      </c>
      <c r="C125" s="6">
        <v>43801</v>
      </c>
      <c r="D125" s="2" t="s">
        <v>8</v>
      </c>
      <c r="E125" s="1" t="s">
        <v>28</v>
      </c>
      <c r="F125" s="13" t="s">
        <v>43</v>
      </c>
      <c r="G125" s="13" t="s">
        <v>43</v>
      </c>
      <c r="H125" s="13" t="s">
        <v>43</v>
      </c>
      <c r="I125" s="13">
        <v>0.16900000000000001</v>
      </c>
    </row>
    <row r="126" spans="2:9" x14ac:dyDescent="0.25">
      <c r="B126" s="1" t="s">
        <v>114</v>
      </c>
      <c r="C126" s="6">
        <v>43801</v>
      </c>
      <c r="D126" s="2" t="s">
        <v>116</v>
      </c>
      <c r="E126" s="1" t="s">
        <v>29</v>
      </c>
      <c r="F126" s="13" t="s">
        <v>43</v>
      </c>
      <c r="G126" s="13" t="s">
        <v>43</v>
      </c>
      <c r="H126" s="13" t="s">
        <v>43</v>
      </c>
      <c r="I126" s="13">
        <v>0.1232</v>
      </c>
    </row>
    <row r="127" spans="2:9" x14ac:dyDescent="0.25">
      <c r="B127" s="1" t="s">
        <v>114</v>
      </c>
      <c r="C127" s="6">
        <v>43801</v>
      </c>
      <c r="D127" s="2" t="s">
        <v>109</v>
      </c>
      <c r="E127" s="1" t="s">
        <v>30</v>
      </c>
      <c r="F127" s="13" t="s">
        <v>43</v>
      </c>
      <c r="G127" s="13" t="s">
        <v>43</v>
      </c>
      <c r="H127" s="13" t="s">
        <v>43</v>
      </c>
      <c r="I127" s="13">
        <v>6.3200000000000006E-2</v>
      </c>
    </row>
    <row r="128" spans="2:9" x14ac:dyDescent="0.25">
      <c r="B128" s="1" t="s">
        <v>114</v>
      </c>
      <c r="C128" s="6">
        <v>43801</v>
      </c>
      <c r="D128" s="2" t="s">
        <v>105</v>
      </c>
      <c r="E128" s="1" t="s">
        <v>31</v>
      </c>
      <c r="F128" s="13" t="s">
        <v>43</v>
      </c>
      <c r="G128" s="13" t="s">
        <v>43</v>
      </c>
      <c r="H128" s="13" t="s">
        <v>43</v>
      </c>
      <c r="I128" s="13">
        <v>3.1600000000000003E-2</v>
      </c>
    </row>
    <row r="129" spans="2:9" x14ac:dyDescent="0.25">
      <c r="B129" s="1" t="s">
        <v>114</v>
      </c>
      <c r="C129" s="6">
        <v>43801</v>
      </c>
      <c r="D129" s="2" t="s">
        <v>117</v>
      </c>
      <c r="E129" s="1" t="s">
        <v>32</v>
      </c>
      <c r="F129" s="13" t="s">
        <v>43</v>
      </c>
      <c r="G129" s="13" t="s">
        <v>43</v>
      </c>
      <c r="H129" s="13" t="s">
        <v>43</v>
      </c>
      <c r="I129" s="13">
        <v>2.3800000000000002E-2</v>
      </c>
    </row>
    <row r="130" spans="2:9" x14ac:dyDescent="0.25">
      <c r="B130" s="1" t="s">
        <v>114</v>
      </c>
      <c r="C130" s="6">
        <v>43801</v>
      </c>
      <c r="D130" s="2" t="s">
        <v>92</v>
      </c>
      <c r="E130" s="1" t="s">
        <v>33</v>
      </c>
      <c r="F130" s="13" t="s">
        <v>43</v>
      </c>
      <c r="G130" s="13" t="s">
        <v>43</v>
      </c>
      <c r="H130" s="13" t="s">
        <v>43</v>
      </c>
      <c r="I130" s="13">
        <v>1.5599999999999999E-2</v>
      </c>
    </row>
    <row r="131" spans="2:9" x14ac:dyDescent="0.25">
      <c r="B131" s="1" t="s">
        <v>114</v>
      </c>
      <c r="C131" s="6">
        <v>43801</v>
      </c>
      <c r="D131" s="2" t="s">
        <v>118</v>
      </c>
      <c r="E131" s="1" t="s">
        <v>34</v>
      </c>
      <c r="F131" s="13" t="s">
        <v>43</v>
      </c>
      <c r="G131" s="13" t="s">
        <v>43</v>
      </c>
      <c r="H131" s="13" t="s">
        <v>43</v>
      </c>
      <c r="I131" s="13">
        <v>1.46E-2</v>
      </c>
    </row>
    <row r="132" spans="2:9" x14ac:dyDescent="0.25">
      <c r="B132" s="1" t="s">
        <v>114</v>
      </c>
      <c r="C132" s="6">
        <v>43801</v>
      </c>
      <c r="D132" s="2" t="s">
        <v>97</v>
      </c>
      <c r="E132" s="1" t="s">
        <v>35</v>
      </c>
      <c r="F132" s="13" t="s">
        <v>43</v>
      </c>
      <c r="G132" s="13" t="s">
        <v>43</v>
      </c>
      <c r="H132" s="13" t="s">
        <v>43</v>
      </c>
      <c r="I132" s="13">
        <v>1.17E-2</v>
      </c>
    </row>
    <row r="133" spans="2:9" x14ac:dyDescent="0.25">
      <c r="B133" s="1" t="s">
        <v>127</v>
      </c>
      <c r="C133" s="6"/>
      <c r="D133" s="2"/>
      <c r="E133" s="1"/>
      <c r="F133" s="13"/>
      <c r="G133" s="13"/>
      <c r="H133" s="13"/>
      <c r="I133" s="13"/>
    </row>
    <row r="134" spans="2:9" x14ac:dyDescent="0.25">
      <c r="B134" s="1" t="s">
        <v>127</v>
      </c>
      <c r="C134" s="6"/>
      <c r="D134" s="2"/>
      <c r="E134" s="1"/>
      <c r="F134" s="13"/>
      <c r="G134" s="13"/>
      <c r="H134" s="13"/>
      <c r="I134" s="13"/>
    </row>
    <row r="135" spans="2:9" x14ac:dyDescent="0.25">
      <c r="B135" s="1" t="s">
        <v>127</v>
      </c>
      <c r="C135" s="6"/>
      <c r="D135" s="2"/>
      <c r="E135" s="1"/>
      <c r="F135" s="13"/>
      <c r="G135" s="13"/>
      <c r="H135" s="13"/>
      <c r="I135" s="13"/>
    </row>
    <row r="136" spans="2:9" x14ac:dyDescent="0.25">
      <c r="B136" s="1" t="s">
        <v>127</v>
      </c>
      <c r="C136" s="6"/>
      <c r="D136" s="2"/>
      <c r="E136" s="1"/>
      <c r="F136" s="13"/>
      <c r="G136" s="13"/>
      <c r="H136" s="13"/>
      <c r="I136" s="13"/>
    </row>
    <row r="137" spans="2:9" x14ac:dyDescent="0.25">
      <c r="B137" s="1" t="s">
        <v>127</v>
      </c>
      <c r="C137" s="6"/>
      <c r="D137" s="2"/>
      <c r="E137" s="1"/>
      <c r="F137" s="13"/>
      <c r="G137" s="13"/>
      <c r="H137" s="13"/>
      <c r="I137" s="13"/>
    </row>
    <row r="138" spans="2:9" x14ac:dyDescent="0.25">
      <c r="B138" s="1" t="s">
        <v>127</v>
      </c>
      <c r="C138" s="6"/>
      <c r="D138" s="2"/>
      <c r="E138" s="1"/>
      <c r="F138" s="13"/>
      <c r="G138" s="13"/>
      <c r="H138" s="13"/>
      <c r="I138" s="13"/>
    </row>
    <row r="139" spans="2:9" x14ac:dyDescent="0.25">
      <c r="B139" s="1" t="s">
        <v>127</v>
      </c>
      <c r="C139" s="6"/>
      <c r="D139" s="2"/>
      <c r="E139" s="1"/>
      <c r="F139" s="13"/>
      <c r="G139" s="13"/>
      <c r="H139" s="13"/>
      <c r="I139" s="13"/>
    </row>
    <row r="140" spans="2:9" x14ac:dyDescent="0.25">
      <c r="B140" s="1" t="s">
        <v>127</v>
      </c>
      <c r="C140" s="6"/>
      <c r="D140" s="2"/>
      <c r="E140" s="1"/>
      <c r="F140" s="13"/>
      <c r="G140" s="13"/>
      <c r="H140" s="13"/>
      <c r="I140" s="13"/>
    </row>
    <row r="141" spans="2:9" x14ac:dyDescent="0.25">
      <c r="B141" s="1" t="s">
        <v>127</v>
      </c>
      <c r="C141" s="6"/>
      <c r="D141" s="2"/>
      <c r="E141" s="1"/>
      <c r="F141" s="13"/>
      <c r="G141" s="13"/>
      <c r="H141" s="13"/>
      <c r="I141" s="13"/>
    </row>
    <row r="142" spans="2:9" x14ac:dyDescent="0.25">
      <c r="B142" s="1" t="s">
        <v>127</v>
      </c>
      <c r="C142" s="6"/>
      <c r="D142" s="2"/>
      <c r="E142" s="1"/>
      <c r="F142" s="13"/>
      <c r="G142" s="13"/>
      <c r="H142" s="13"/>
      <c r="I142" s="13"/>
    </row>
    <row r="143" spans="2:9" x14ac:dyDescent="0.25">
      <c r="B143" s="1" t="s">
        <v>121</v>
      </c>
      <c r="C143" s="6">
        <v>44529</v>
      </c>
      <c r="D143" s="2" t="s">
        <v>7</v>
      </c>
      <c r="E143" s="1" t="s">
        <v>26</v>
      </c>
      <c r="F143" s="13" t="s">
        <v>43</v>
      </c>
      <c r="G143" s="13" t="s">
        <v>43</v>
      </c>
      <c r="H143" s="13" t="s">
        <v>43</v>
      </c>
      <c r="I143" s="13">
        <v>0.22819999999999999</v>
      </c>
    </row>
    <row r="144" spans="2:9" x14ac:dyDescent="0.25">
      <c r="B144" s="1" t="s">
        <v>121</v>
      </c>
      <c r="C144" s="6">
        <v>44529</v>
      </c>
      <c r="D144" s="2" t="s">
        <v>92</v>
      </c>
      <c r="E144" s="1" t="s">
        <v>27</v>
      </c>
      <c r="F144" s="13" t="s">
        <v>43</v>
      </c>
      <c r="G144" s="13" t="s">
        <v>43</v>
      </c>
      <c r="H144" s="13" t="s">
        <v>43</v>
      </c>
      <c r="I144" s="13">
        <v>0.21590000000000001</v>
      </c>
    </row>
    <row r="145" spans="2:9" x14ac:dyDescent="0.25">
      <c r="B145" s="1" t="s">
        <v>121</v>
      </c>
      <c r="C145" s="6">
        <v>44529</v>
      </c>
      <c r="D145" s="2" t="s">
        <v>122</v>
      </c>
      <c r="E145" s="1" t="s">
        <v>28</v>
      </c>
      <c r="F145" s="13" t="s">
        <v>43</v>
      </c>
      <c r="G145" s="13" t="s">
        <v>43</v>
      </c>
      <c r="H145" s="13" t="s">
        <v>43</v>
      </c>
      <c r="I145" s="13">
        <v>0.17119999999999999</v>
      </c>
    </row>
    <row r="146" spans="2:9" x14ac:dyDescent="0.25">
      <c r="B146" s="1" t="s">
        <v>121</v>
      </c>
      <c r="C146" s="6">
        <v>44529</v>
      </c>
      <c r="D146" s="2" t="s">
        <v>123</v>
      </c>
      <c r="E146" s="1" t="s">
        <v>29</v>
      </c>
      <c r="F146" s="13" t="s">
        <v>43</v>
      </c>
      <c r="G146" s="13" t="s">
        <v>43</v>
      </c>
      <c r="H146" s="13" t="s">
        <v>43</v>
      </c>
      <c r="I146" s="13">
        <v>8.8900000000000007E-2</v>
      </c>
    </row>
    <row r="147" spans="2:9" x14ac:dyDescent="0.25">
      <c r="B147" s="1" t="s">
        <v>121</v>
      </c>
      <c r="C147" s="6">
        <v>44529</v>
      </c>
      <c r="D147" s="2" t="s">
        <v>106</v>
      </c>
      <c r="E147" s="1" t="s">
        <v>30</v>
      </c>
      <c r="F147" s="13" t="s">
        <v>43</v>
      </c>
      <c r="G147" s="13" t="s">
        <v>43</v>
      </c>
      <c r="H147" s="13" t="s">
        <v>43</v>
      </c>
      <c r="I147" s="13">
        <v>6.9199999999999998E-2</v>
      </c>
    </row>
    <row r="148" spans="2:9" x14ac:dyDescent="0.25">
      <c r="B148" s="1" t="s">
        <v>121</v>
      </c>
      <c r="C148" s="6">
        <v>44529</v>
      </c>
      <c r="D148" s="2" t="s">
        <v>8</v>
      </c>
      <c r="E148" s="1" t="s">
        <v>31</v>
      </c>
      <c r="F148" s="13" t="s">
        <v>43</v>
      </c>
      <c r="G148" s="13" t="s">
        <v>43</v>
      </c>
      <c r="H148" s="13" t="s">
        <v>43</v>
      </c>
      <c r="I148" s="13">
        <v>6.6199999999999995E-2</v>
      </c>
    </row>
    <row r="149" spans="2:9" x14ac:dyDescent="0.25">
      <c r="B149" s="1" t="s">
        <v>121</v>
      </c>
      <c r="C149" s="6">
        <v>44529</v>
      </c>
      <c r="D149" s="2" t="s">
        <v>109</v>
      </c>
      <c r="E149" s="1" t="s">
        <v>32</v>
      </c>
      <c r="F149" s="13" t="s">
        <v>43</v>
      </c>
      <c r="G149" s="13" t="s">
        <v>43</v>
      </c>
      <c r="H149" s="13" t="s">
        <v>43</v>
      </c>
      <c r="I149" s="13">
        <v>4.4999999999999998E-2</v>
      </c>
    </row>
    <row r="150" spans="2:9" x14ac:dyDescent="0.25">
      <c r="B150" s="1" t="s">
        <v>121</v>
      </c>
      <c r="C150" s="6">
        <v>44529</v>
      </c>
      <c r="D150" s="2" t="s">
        <v>111</v>
      </c>
      <c r="E150" s="1" t="s">
        <v>33</v>
      </c>
      <c r="F150" s="13" t="s">
        <v>43</v>
      </c>
      <c r="G150" s="13" t="s">
        <v>43</v>
      </c>
      <c r="H150" s="13" t="s">
        <v>43</v>
      </c>
      <c r="I150" s="13">
        <v>2.7099999999999999E-2</v>
      </c>
    </row>
    <row r="151" spans="2:9" x14ac:dyDescent="0.25">
      <c r="B151" s="1" t="s">
        <v>121</v>
      </c>
      <c r="C151" s="6">
        <v>44529</v>
      </c>
      <c r="D151" s="2" t="s">
        <v>105</v>
      </c>
      <c r="E151" s="1" t="s">
        <v>34</v>
      </c>
      <c r="F151" s="13" t="s">
        <v>43</v>
      </c>
      <c r="G151" s="13" t="s">
        <v>43</v>
      </c>
      <c r="H151" s="13" t="s">
        <v>43</v>
      </c>
      <c r="I151" s="13">
        <v>2.1499999999999998E-2</v>
      </c>
    </row>
    <row r="152" spans="2:9" x14ac:dyDescent="0.25">
      <c r="B152" s="1" t="s">
        <v>121</v>
      </c>
      <c r="C152" s="6">
        <v>44529</v>
      </c>
      <c r="D152" s="2" t="s">
        <v>124</v>
      </c>
      <c r="E152" s="1" t="s">
        <v>35</v>
      </c>
      <c r="F152" s="13" t="s">
        <v>43</v>
      </c>
      <c r="G152" s="13" t="s">
        <v>43</v>
      </c>
      <c r="H152" s="13" t="s">
        <v>43</v>
      </c>
      <c r="I152" s="13">
        <v>1.34E-2</v>
      </c>
    </row>
    <row r="153" spans="2:9" x14ac:dyDescent="0.25">
      <c r="B153" s="1" t="s">
        <v>125</v>
      </c>
      <c r="C153" s="6">
        <v>44851</v>
      </c>
      <c r="D153" s="2" t="s">
        <v>123</v>
      </c>
      <c r="E153" s="1" t="s">
        <v>26</v>
      </c>
      <c r="F153" s="13" t="s">
        <v>43</v>
      </c>
      <c r="G153" s="13" t="s">
        <v>43</v>
      </c>
      <c r="H153" s="13" t="s">
        <v>43</v>
      </c>
      <c r="I153" s="13">
        <v>0.36890000000000001</v>
      </c>
    </row>
    <row r="154" spans="2:9" x14ac:dyDescent="0.25">
      <c r="B154" s="1" t="s">
        <v>125</v>
      </c>
      <c r="C154" s="6">
        <v>44851</v>
      </c>
      <c r="D154" s="2" t="s">
        <v>116</v>
      </c>
      <c r="E154" s="1" t="s">
        <v>27</v>
      </c>
      <c r="F154" s="13" t="s">
        <v>43</v>
      </c>
      <c r="G154" s="13" t="s">
        <v>43</v>
      </c>
      <c r="H154" s="13" t="s">
        <v>43</v>
      </c>
      <c r="I154" s="13">
        <v>0.12970000000000001</v>
      </c>
    </row>
    <row r="155" spans="2:9" x14ac:dyDescent="0.25">
      <c r="B155" s="1" t="s">
        <v>125</v>
      </c>
      <c r="C155" s="6">
        <v>44851</v>
      </c>
      <c r="D155" s="2" t="s">
        <v>111</v>
      </c>
      <c r="E155" s="1" t="s">
        <v>28</v>
      </c>
      <c r="F155" s="13" t="s">
        <v>43</v>
      </c>
      <c r="G155" s="13" t="s">
        <v>43</v>
      </c>
      <c r="H155" s="13" t="s">
        <v>43</v>
      </c>
      <c r="I155" s="13">
        <v>0.1176</v>
      </c>
    </row>
    <row r="156" spans="2:9" x14ac:dyDescent="0.25">
      <c r="B156" s="1" t="s">
        <v>125</v>
      </c>
      <c r="C156" s="6">
        <v>44851</v>
      </c>
      <c r="D156" s="2" t="s">
        <v>92</v>
      </c>
      <c r="E156" s="1" t="s">
        <v>29</v>
      </c>
      <c r="F156" s="13" t="s">
        <v>43</v>
      </c>
      <c r="G156" s="13" t="s">
        <v>43</v>
      </c>
      <c r="H156" s="13" t="s">
        <v>43</v>
      </c>
      <c r="I156" s="13">
        <v>0.1142</v>
      </c>
    </row>
    <row r="157" spans="2:9" x14ac:dyDescent="0.25">
      <c r="B157" s="1" t="s">
        <v>125</v>
      </c>
      <c r="C157" s="6">
        <v>44851</v>
      </c>
      <c r="D157" s="2" t="s">
        <v>109</v>
      </c>
      <c r="E157" s="1" t="s">
        <v>30</v>
      </c>
      <c r="F157" s="13" t="s">
        <v>43</v>
      </c>
      <c r="G157" s="13" t="s">
        <v>43</v>
      </c>
      <c r="H157" s="13" t="s">
        <v>43</v>
      </c>
      <c r="I157" s="13">
        <v>7.7899999999999997E-2</v>
      </c>
    </row>
    <row r="158" spans="2:9" x14ac:dyDescent="0.25">
      <c r="B158" s="1" t="s">
        <v>125</v>
      </c>
      <c r="C158" s="6">
        <v>44851</v>
      </c>
      <c r="D158" s="2" t="s">
        <v>105</v>
      </c>
      <c r="E158" s="1" t="s">
        <v>31</v>
      </c>
      <c r="F158" s="13" t="s">
        <v>43</v>
      </c>
      <c r="G158" s="13" t="s">
        <v>43</v>
      </c>
      <c r="H158" s="13" t="s">
        <v>43</v>
      </c>
      <c r="I158" s="13">
        <v>5.7099999999999998E-2</v>
      </c>
    </row>
    <row r="159" spans="2:9" x14ac:dyDescent="0.25">
      <c r="B159" s="1" t="s">
        <v>125</v>
      </c>
      <c r="C159" s="6">
        <v>44851</v>
      </c>
      <c r="D159" s="2" t="s">
        <v>129</v>
      </c>
      <c r="E159" s="1" t="s">
        <v>32</v>
      </c>
      <c r="F159" s="13" t="s">
        <v>43</v>
      </c>
      <c r="G159" s="13" t="s">
        <v>43</v>
      </c>
      <c r="H159" s="13" t="s">
        <v>43</v>
      </c>
      <c r="I159" s="13">
        <v>5.5100000000000003E-2</v>
      </c>
    </row>
    <row r="160" spans="2:9" x14ac:dyDescent="0.25">
      <c r="B160" s="1" t="s">
        <v>125</v>
      </c>
      <c r="C160" s="6">
        <v>44851</v>
      </c>
      <c r="D160" s="2" t="s">
        <v>130</v>
      </c>
      <c r="E160" s="1" t="s">
        <v>33</v>
      </c>
      <c r="F160" s="13" t="s">
        <v>43</v>
      </c>
      <c r="G160" s="13" t="s">
        <v>43</v>
      </c>
      <c r="H160" s="13" t="s">
        <v>43</v>
      </c>
      <c r="I160" s="13">
        <v>4.0899999999999999E-2</v>
      </c>
    </row>
    <row r="161" spans="2:9" x14ac:dyDescent="0.25">
      <c r="B161" s="1" t="s">
        <v>125</v>
      </c>
      <c r="C161" s="6">
        <v>44851</v>
      </c>
      <c r="D161" s="2" t="s">
        <v>103</v>
      </c>
      <c r="E161" s="1" t="s">
        <v>34</v>
      </c>
      <c r="F161" s="13" t="s">
        <v>43</v>
      </c>
      <c r="G161" s="13" t="s">
        <v>43</v>
      </c>
      <c r="H161" s="13" t="s">
        <v>43</v>
      </c>
      <c r="I161" s="13">
        <v>1.34E-2</v>
      </c>
    </row>
    <row r="162" spans="2:9" ht="14.25" customHeight="1" x14ac:dyDescent="0.25">
      <c r="B162" s="1" t="s">
        <v>125</v>
      </c>
      <c r="C162" s="6">
        <v>44851</v>
      </c>
      <c r="D162" s="2" t="s">
        <v>131</v>
      </c>
      <c r="E162" s="1" t="s">
        <v>35</v>
      </c>
      <c r="F162" s="13" t="s">
        <v>43</v>
      </c>
      <c r="G162" s="13" t="s">
        <v>43</v>
      </c>
      <c r="H162" s="13" t="s">
        <v>43</v>
      </c>
      <c r="I162" s="13">
        <v>1.2E-2</v>
      </c>
    </row>
    <row r="163" spans="2:9" x14ac:dyDescent="0.25">
      <c r="B163" s="1" t="s">
        <v>126</v>
      </c>
      <c r="C163" s="6">
        <v>45215</v>
      </c>
      <c r="D163" s="2"/>
      <c r="E163" s="1" t="s">
        <v>26</v>
      </c>
      <c r="F163" s="13" t="s">
        <v>43</v>
      </c>
      <c r="G163" s="13" t="s">
        <v>43</v>
      </c>
      <c r="H163" s="13" t="s">
        <v>43</v>
      </c>
      <c r="I163" s="13"/>
    </row>
    <row r="164" spans="2:9" x14ac:dyDescent="0.25">
      <c r="B164" s="1" t="s">
        <v>126</v>
      </c>
      <c r="C164" s="6">
        <v>45215</v>
      </c>
      <c r="D164" s="2"/>
      <c r="E164" s="1" t="s">
        <v>27</v>
      </c>
      <c r="F164" s="13" t="s">
        <v>43</v>
      </c>
      <c r="G164" s="13" t="s">
        <v>43</v>
      </c>
      <c r="H164" s="13" t="s">
        <v>43</v>
      </c>
      <c r="I164" s="13"/>
    </row>
    <row r="165" spans="2:9" x14ac:dyDescent="0.25">
      <c r="B165" s="1" t="s">
        <v>126</v>
      </c>
      <c r="C165" s="6">
        <v>45215</v>
      </c>
      <c r="D165" s="2"/>
      <c r="E165" s="1" t="s">
        <v>28</v>
      </c>
      <c r="F165" s="13" t="s">
        <v>43</v>
      </c>
      <c r="G165" s="13" t="s">
        <v>43</v>
      </c>
      <c r="H165" s="13" t="s">
        <v>43</v>
      </c>
      <c r="I165" s="13"/>
    </row>
    <row r="166" spans="2:9" x14ac:dyDescent="0.25">
      <c r="B166" s="1" t="s">
        <v>126</v>
      </c>
      <c r="C166" s="6">
        <v>45215</v>
      </c>
      <c r="D166" s="2"/>
      <c r="E166" s="1" t="s">
        <v>29</v>
      </c>
      <c r="F166" s="13" t="s">
        <v>43</v>
      </c>
      <c r="G166" s="13" t="s">
        <v>43</v>
      </c>
      <c r="H166" s="13" t="s">
        <v>43</v>
      </c>
      <c r="I166" s="13"/>
    </row>
    <row r="167" spans="2:9" x14ac:dyDescent="0.25">
      <c r="B167" s="1" t="s">
        <v>126</v>
      </c>
      <c r="C167" s="6">
        <v>45215</v>
      </c>
      <c r="D167" s="2"/>
      <c r="E167" s="1" t="s">
        <v>30</v>
      </c>
      <c r="F167" s="13" t="s">
        <v>43</v>
      </c>
      <c r="G167" s="13" t="s">
        <v>43</v>
      </c>
      <c r="H167" s="13" t="s">
        <v>43</v>
      </c>
      <c r="I167" s="13"/>
    </row>
    <row r="168" spans="2:9" x14ac:dyDescent="0.25">
      <c r="B168" s="1" t="s">
        <v>126</v>
      </c>
      <c r="C168" s="6">
        <v>45215</v>
      </c>
      <c r="D168" s="2"/>
      <c r="E168" s="1" t="s">
        <v>31</v>
      </c>
      <c r="F168" s="13" t="s">
        <v>43</v>
      </c>
      <c r="G168" s="13" t="s">
        <v>43</v>
      </c>
      <c r="H168" s="13" t="s">
        <v>43</v>
      </c>
      <c r="I168" s="13"/>
    </row>
    <row r="169" spans="2:9" x14ac:dyDescent="0.25">
      <c r="B169" s="1" t="s">
        <v>126</v>
      </c>
      <c r="C169" s="6">
        <v>45215</v>
      </c>
      <c r="D169" s="2"/>
      <c r="E169" s="1" t="s">
        <v>32</v>
      </c>
      <c r="F169" s="13" t="s">
        <v>43</v>
      </c>
      <c r="G169" s="13" t="s">
        <v>43</v>
      </c>
      <c r="H169" s="13" t="s">
        <v>43</v>
      </c>
      <c r="I169" s="13"/>
    </row>
    <row r="170" spans="2:9" x14ac:dyDescent="0.25">
      <c r="B170" s="1" t="s">
        <v>126</v>
      </c>
      <c r="C170" s="6">
        <v>45215</v>
      </c>
      <c r="D170" s="2"/>
      <c r="E170" s="1" t="s">
        <v>33</v>
      </c>
      <c r="F170" s="13" t="s">
        <v>43</v>
      </c>
      <c r="G170" s="13" t="s">
        <v>43</v>
      </c>
      <c r="H170" s="13" t="s">
        <v>43</v>
      </c>
      <c r="I170" s="13"/>
    </row>
    <row r="171" spans="2:9" x14ac:dyDescent="0.25">
      <c r="B171" s="1" t="s">
        <v>126</v>
      </c>
      <c r="C171" s="6">
        <v>45215</v>
      </c>
      <c r="D171" s="2"/>
      <c r="E171" s="1" t="s">
        <v>34</v>
      </c>
      <c r="F171" s="13" t="s">
        <v>43</v>
      </c>
      <c r="G171" s="13" t="s">
        <v>43</v>
      </c>
      <c r="H171" s="13" t="s">
        <v>43</v>
      </c>
      <c r="I171" s="13"/>
    </row>
    <row r="172" spans="2:9" x14ac:dyDescent="0.25">
      <c r="B172" s="1" t="s">
        <v>126</v>
      </c>
      <c r="C172" s="6">
        <v>45215</v>
      </c>
      <c r="D172" s="2"/>
      <c r="E172" s="1" t="s">
        <v>35</v>
      </c>
      <c r="F172" s="13" t="s">
        <v>43</v>
      </c>
      <c r="G172" s="13" t="s">
        <v>43</v>
      </c>
      <c r="H172" s="13" t="s">
        <v>43</v>
      </c>
      <c r="I172" s="13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0C60-044C-445A-8B5B-4EEA4DEDB3C5}">
  <dimension ref="B2:D152"/>
  <sheetViews>
    <sheetView showGridLines="0" workbookViewId="0">
      <selection activeCell="F158" sqref="F158"/>
    </sheetView>
  </sheetViews>
  <sheetFormatPr baseColWidth="10" defaultRowHeight="15" x14ac:dyDescent="0.25"/>
  <cols>
    <col min="1" max="1" width="4.28515625" customWidth="1"/>
    <col min="2" max="2" width="15.5703125" bestFit="1" customWidth="1"/>
    <col min="3" max="3" width="21.5703125" bestFit="1" customWidth="1"/>
    <col min="4" max="4" width="13" bestFit="1" customWidth="1"/>
  </cols>
  <sheetData>
    <row r="2" spans="2:4" x14ac:dyDescent="0.25">
      <c r="B2" s="3" t="s">
        <v>5</v>
      </c>
      <c r="C2" s="3" t="s">
        <v>0</v>
      </c>
      <c r="D2" s="3" t="s">
        <v>12</v>
      </c>
    </row>
    <row r="3" spans="2:4" x14ac:dyDescent="0.25">
      <c r="B3" s="1" t="s">
        <v>138</v>
      </c>
      <c r="C3" s="2" t="s">
        <v>141</v>
      </c>
      <c r="D3" s="1" t="s">
        <v>26</v>
      </c>
    </row>
    <row r="4" spans="2:4" x14ac:dyDescent="0.25">
      <c r="B4" s="1" t="s">
        <v>138</v>
      </c>
      <c r="C4" s="2" t="s">
        <v>8</v>
      </c>
      <c r="D4" s="1" t="s">
        <v>27</v>
      </c>
    </row>
    <row r="5" spans="2:4" x14ac:dyDescent="0.25">
      <c r="B5" s="1" t="s">
        <v>138</v>
      </c>
      <c r="C5" s="4" t="s">
        <v>7</v>
      </c>
      <c r="D5" s="1" t="s">
        <v>28</v>
      </c>
    </row>
    <row r="6" spans="2:4" x14ac:dyDescent="0.25">
      <c r="B6" s="1" t="s">
        <v>138</v>
      </c>
      <c r="C6" s="2" t="s">
        <v>23</v>
      </c>
      <c r="D6" s="1" t="s">
        <v>29</v>
      </c>
    </row>
    <row r="7" spans="2:4" x14ac:dyDescent="0.25">
      <c r="B7" s="1" t="s">
        <v>138</v>
      </c>
      <c r="C7" s="2" t="s">
        <v>64</v>
      </c>
      <c r="D7" s="1" t="s">
        <v>30</v>
      </c>
    </row>
    <row r="8" spans="2:4" x14ac:dyDescent="0.25">
      <c r="B8" s="1" t="s">
        <v>138</v>
      </c>
      <c r="C8" s="2" t="s">
        <v>148</v>
      </c>
      <c r="D8" s="1" t="s">
        <v>31</v>
      </c>
    </row>
    <row r="9" spans="2:4" x14ac:dyDescent="0.25">
      <c r="B9" s="1" t="s">
        <v>138</v>
      </c>
      <c r="C9" s="2" t="s">
        <v>66</v>
      </c>
      <c r="D9" s="1" t="s">
        <v>32</v>
      </c>
    </row>
    <row r="10" spans="2:4" x14ac:dyDescent="0.25">
      <c r="B10" s="1" t="s">
        <v>138</v>
      </c>
      <c r="C10" s="2" t="s">
        <v>142</v>
      </c>
      <c r="D10" s="1" t="s">
        <v>33</v>
      </c>
    </row>
    <row r="11" spans="2:4" x14ac:dyDescent="0.25">
      <c r="B11" s="1" t="s">
        <v>138</v>
      </c>
      <c r="C11" s="2" t="s">
        <v>143</v>
      </c>
      <c r="D11" s="1" t="s">
        <v>34</v>
      </c>
    </row>
    <row r="12" spans="2:4" x14ac:dyDescent="0.25">
      <c r="B12" s="1" t="s">
        <v>138</v>
      </c>
      <c r="C12" s="2" t="s">
        <v>144</v>
      </c>
      <c r="D12" s="1" t="s">
        <v>35</v>
      </c>
    </row>
    <row r="13" spans="2:4" x14ac:dyDescent="0.25">
      <c r="B13" s="1" t="s">
        <v>139</v>
      </c>
      <c r="C13" s="2" t="s">
        <v>8</v>
      </c>
      <c r="D13" s="1" t="s">
        <v>26</v>
      </c>
    </row>
    <row r="14" spans="2:4" x14ac:dyDescent="0.25">
      <c r="B14" s="1" t="s">
        <v>139</v>
      </c>
      <c r="C14" s="2" t="s">
        <v>7</v>
      </c>
      <c r="D14" s="1" t="s">
        <v>27</v>
      </c>
    </row>
    <row r="15" spans="2:4" x14ac:dyDescent="0.25">
      <c r="B15" s="1" t="s">
        <v>139</v>
      </c>
      <c r="C15" s="2" t="s">
        <v>145</v>
      </c>
      <c r="D15" s="1" t="s">
        <v>28</v>
      </c>
    </row>
    <row r="16" spans="2:4" x14ac:dyDescent="0.25">
      <c r="B16" s="1" t="s">
        <v>139</v>
      </c>
      <c r="C16" s="2" t="s">
        <v>21</v>
      </c>
      <c r="D16" s="1" t="s">
        <v>29</v>
      </c>
    </row>
    <row r="17" spans="2:4" x14ac:dyDescent="0.25">
      <c r="B17" s="1" t="s">
        <v>139</v>
      </c>
      <c r="C17" s="2" t="s">
        <v>18</v>
      </c>
      <c r="D17" s="1" t="s">
        <v>30</v>
      </c>
    </row>
    <row r="18" spans="2:4" x14ac:dyDescent="0.25">
      <c r="B18" s="1" t="s">
        <v>139</v>
      </c>
      <c r="C18" s="2" t="s">
        <v>146</v>
      </c>
      <c r="D18" s="1" t="s">
        <v>31</v>
      </c>
    </row>
    <row r="19" spans="2:4" x14ac:dyDescent="0.25">
      <c r="B19" s="1" t="s">
        <v>139</v>
      </c>
      <c r="C19" s="2" t="s">
        <v>22</v>
      </c>
      <c r="D19" s="1" t="s">
        <v>32</v>
      </c>
    </row>
    <row r="20" spans="2:4" x14ac:dyDescent="0.25">
      <c r="B20" s="1" t="s">
        <v>139</v>
      </c>
      <c r="C20" s="2" t="s">
        <v>141</v>
      </c>
      <c r="D20" s="1" t="s">
        <v>33</v>
      </c>
    </row>
    <row r="21" spans="2:4" x14ac:dyDescent="0.25">
      <c r="B21" s="1" t="s">
        <v>139</v>
      </c>
      <c r="C21" s="2" t="s">
        <v>66</v>
      </c>
      <c r="D21" s="1" t="s">
        <v>34</v>
      </c>
    </row>
    <row r="22" spans="2:4" x14ac:dyDescent="0.25">
      <c r="B22" s="1" t="s">
        <v>139</v>
      </c>
      <c r="C22" s="2" t="s">
        <v>147</v>
      </c>
      <c r="D22" s="1" t="s">
        <v>35</v>
      </c>
    </row>
    <row r="23" spans="2:4" x14ac:dyDescent="0.25">
      <c r="B23" s="1" t="s">
        <v>140</v>
      </c>
      <c r="C23" s="2" t="s">
        <v>7</v>
      </c>
      <c r="D23" s="1" t="s">
        <v>26</v>
      </c>
    </row>
    <row r="24" spans="2:4" x14ac:dyDescent="0.25">
      <c r="B24" s="1" t="s">
        <v>140</v>
      </c>
      <c r="C24" s="2" t="s">
        <v>8</v>
      </c>
      <c r="D24" s="1" t="s">
        <v>27</v>
      </c>
    </row>
    <row r="25" spans="2:4" x14ac:dyDescent="0.25">
      <c r="B25" s="1" t="s">
        <v>140</v>
      </c>
      <c r="C25" s="2" t="s">
        <v>18</v>
      </c>
      <c r="D25" s="1" t="s">
        <v>28</v>
      </c>
    </row>
    <row r="26" spans="2:4" x14ac:dyDescent="0.25">
      <c r="B26" s="1" t="s">
        <v>140</v>
      </c>
      <c r="C26" s="2" t="s">
        <v>17</v>
      </c>
      <c r="D26" s="1" t="s">
        <v>29</v>
      </c>
    </row>
    <row r="27" spans="2:4" x14ac:dyDescent="0.25">
      <c r="B27" s="1" t="s">
        <v>140</v>
      </c>
      <c r="C27" s="2" t="s">
        <v>57</v>
      </c>
      <c r="D27" s="1" t="s">
        <v>30</v>
      </c>
    </row>
    <row r="28" spans="2:4" x14ac:dyDescent="0.25">
      <c r="B28" s="1" t="s">
        <v>140</v>
      </c>
      <c r="C28" s="2" t="s">
        <v>141</v>
      </c>
      <c r="D28" s="1" t="s">
        <v>31</v>
      </c>
    </row>
    <row r="29" spans="2:4" x14ac:dyDescent="0.25">
      <c r="B29" s="1" t="s">
        <v>140</v>
      </c>
      <c r="C29" s="2" t="s">
        <v>66</v>
      </c>
      <c r="D29" s="1" t="s">
        <v>32</v>
      </c>
    </row>
    <row r="30" spans="2:4" x14ac:dyDescent="0.25">
      <c r="B30" s="1" t="s">
        <v>140</v>
      </c>
      <c r="C30" s="2" t="s">
        <v>55</v>
      </c>
      <c r="D30" s="1" t="s">
        <v>33</v>
      </c>
    </row>
    <row r="31" spans="2:4" x14ac:dyDescent="0.25">
      <c r="B31" s="1" t="s">
        <v>140</v>
      </c>
      <c r="C31" s="2" t="s">
        <v>23</v>
      </c>
      <c r="D31" s="1" t="s">
        <v>34</v>
      </c>
    </row>
    <row r="32" spans="2:4" x14ac:dyDescent="0.25">
      <c r="B32" s="1" t="s">
        <v>140</v>
      </c>
      <c r="C32" s="2" t="s">
        <v>147</v>
      </c>
      <c r="D32" s="1" t="s">
        <v>35</v>
      </c>
    </row>
    <row r="33" spans="2:4" x14ac:dyDescent="0.25">
      <c r="B33" s="1" t="s">
        <v>6</v>
      </c>
      <c r="C33" s="2" t="s">
        <v>7</v>
      </c>
      <c r="D33" s="1" t="s">
        <v>26</v>
      </c>
    </row>
    <row r="34" spans="2:4" x14ac:dyDescent="0.25">
      <c r="B34" s="1" t="s">
        <v>6</v>
      </c>
      <c r="C34" s="2" t="s">
        <v>17</v>
      </c>
      <c r="D34" s="1" t="s">
        <v>27</v>
      </c>
    </row>
    <row r="35" spans="2:4" x14ac:dyDescent="0.25">
      <c r="B35" s="1" t="s">
        <v>6</v>
      </c>
      <c r="C35" s="4" t="s">
        <v>18</v>
      </c>
      <c r="D35" s="1" t="s">
        <v>28</v>
      </c>
    </row>
    <row r="36" spans="2:4" x14ac:dyDescent="0.25">
      <c r="B36" s="1" t="s">
        <v>6</v>
      </c>
      <c r="C36" s="2" t="s">
        <v>19</v>
      </c>
      <c r="D36" s="1" t="s">
        <v>29</v>
      </c>
    </row>
    <row r="37" spans="2:4" x14ac:dyDescent="0.25">
      <c r="B37" s="1" t="s">
        <v>6</v>
      </c>
      <c r="C37" s="2" t="s">
        <v>20</v>
      </c>
      <c r="D37" s="1" t="s">
        <v>30</v>
      </c>
    </row>
    <row r="38" spans="2:4" x14ac:dyDescent="0.25">
      <c r="B38" s="1" t="s">
        <v>6</v>
      </c>
      <c r="C38" s="2" t="s">
        <v>8</v>
      </c>
      <c r="D38" s="1" t="s">
        <v>31</v>
      </c>
    </row>
    <row r="39" spans="2:4" x14ac:dyDescent="0.25">
      <c r="B39" s="1" t="s">
        <v>6</v>
      </c>
      <c r="C39" s="2" t="s">
        <v>21</v>
      </c>
      <c r="D39" s="1" t="s">
        <v>32</v>
      </c>
    </row>
    <row r="40" spans="2:4" x14ac:dyDescent="0.25">
      <c r="B40" s="1" t="s">
        <v>6</v>
      </c>
      <c r="C40" s="2" t="s">
        <v>22</v>
      </c>
      <c r="D40" s="1" t="s">
        <v>33</v>
      </c>
    </row>
    <row r="41" spans="2:4" x14ac:dyDescent="0.25">
      <c r="B41" s="1" t="s">
        <v>6</v>
      </c>
      <c r="C41" s="2" t="s">
        <v>23</v>
      </c>
      <c r="D41" s="1" t="s">
        <v>34</v>
      </c>
    </row>
    <row r="42" spans="2:4" x14ac:dyDescent="0.25">
      <c r="B42" s="1" t="s">
        <v>6</v>
      </c>
      <c r="C42" s="2" t="s">
        <v>24</v>
      </c>
      <c r="D42" s="1" t="s">
        <v>35</v>
      </c>
    </row>
    <row r="43" spans="2:4" x14ac:dyDescent="0.25">
      <c r="B43" s="1" t="s">
        <v>54</v>
      </c>
      <c r="C43" s="2" t="s">
        <v>7</v>
      </c>
      <c r="D43" s="1" t="s">
        <v>26</v>
      </c>
    </row>
    <row r="44" spans="2:4" x14ac:dyDescent="0.25">
      <c r="B44" s="1" t="s">
        <v>54</v>
      </c>
      <c r="C44" s="2" t="s">
        <v>8</v>
      </c>
      <c r="D44" s="1" t="s">
        <v>27</v>
      </c>
    </row>
    <row r="45" spans="2:4" x14ac:dyDescent="0.25">
      <c r="B45" s="1" t="s">
        <v>54</v>
      </c>
      <c r="C45" s="2" t="s">
        <v>18</v>
      </c>
      <c r="D45" s="1" t="s">
        <v>28</v>
      </c>
    </row>
    <row r="46" spans="2:4" x14ac:dyDescent="0.25">
      <c r="B46" s="1" t="s">
        <v>54</v>
      </c>
      <c r="C46" s="2" t="s">
        <v>17</v>
      </c>
      <c r="D46" s="1" t="s">
        <v>29</v>
      </c>
    </row>
    <row r="47" spans="2:4" x14ac:dyDescent="0.25">
      <c r="B47" s="1" t="s">
        <v>54</v>
      </c>
      <c r="C47" s="2" t="s">
        <v>55</v>
      </c>
      <c r="D47" s="1" t="s">
        <v>30</v>
      </c>
    </row>
    <row r="48" spans="2:4" x14ac:dyDescent="0.25">
      <c r="B48" s="1" t="s">
        <v>54</v>
      </c>
      <c r="C48" s="2" t="s">
        <v>56</v>
      </c>
      <c r="D48" s="1" t="s">
        <v>31</v>
      </c>
    </row>
    <row r="49" spans="2:4" x14ac:dyDescent="0.25">
      <c r="B49" s="1" t="s">
        <v>54</v>
      </c>
      <c r="C49" s="2" t="s">
        <v>20</v>
      </c>
      <c r="D49" s="1" t="s">
        <v>32</v>
      </c>
    </row>
    <row r="50" spans="2:4" x14ac:dyDescent="0.25">
      <c r="B50" s="1" t="s">
        <v>54</v>
      </c>
      <c r="C50" s="2" t="s">
        <v>57</v>
      </c>
      <c r="D50" s="1" t="s">
        <v>33</v>
      </c>
    </row>
    <row r="51" spans="2:4" x14ac:dyDescent="0.25">
      <c r="B51" s="1" t="s">
        <v>54</v>
      </c>
      <c r="C51" s="2" t="s">
        <v>21</v>
      </c>
      <c r="D51" s="1" t="s">
        <v>34</v>
      </c>
    </row>
    <row r="52" spans="2:4" x14ac:dyDescent="0.25">
      <c r="B52" s="1" t="s">
        <v>54</v>
      </c>
      <c r="C52" s="2" t="s">
        <v>58</v>
      </c>
      <c r="D52" s="1" t="s">
        <v>35</v>
      </c>
    </row>
    <row r="53" spans="2:4" x14ac:dyDescent="0.25">
      <c r="B53" s="1" t="s">
        <v>67</v>
      </c>
      <c r="C53" s="2" t="s">
        <v>7</v>
      </c>
      <c r="D53" s="1" t="s">
        <v>26</v>
      </c>
    </row>
    <row r="54" spans="2:4" x14ac:dyDescent="0.25">
      <c r="B54" s="1" t="s">
        <v>67</v>
      </c>
      <c r="C54" s="2" t="s">
        <v>8</v>
      </c>
      <c r="D54" s="1" t="s">
        <v>27</v>
      </c>
    </row>
    <row r="55" spans="2:4" x14ac:dyDescent="0.25">
      <c r="B55" s="1" t="s">
        <v>67</v>
      </c>
      <c r="C55" s="2" t="s">
        <v>17</v>
      </c>
      <c r="D55" s="1" t="s">
        <v>28</v>
      </c>
    </row>
    <row r="56" spans="2:4" x14ac:dyDescent="0.25">
      <c r="B56" s="1" t="s">
        <v>67</v>
      </c>
      <c r="C56" s="2" t="s">
        <v>18</v>
      </c>
      <c r="D56" s="1" t="s">
        <v>29</v>
      </c>
    </row>
    <row r="57" spans="2:4" x14ac:dyDescent="0.25">
      <c r="B57" s="1" t="s">
        <v>67</v>
      </c>
      <c r="C57" s="2" t="s">
        <v>63</v>
      </c>
      <c r="D57" s="1" t="s">
        <v>30</v>
      </c>
    </row>
    <row r="58" spans="2:4" x14ac:dyDescent="0.25">
      <c r="B58" s="1" t="s">
        <v>67</v>
      </c>
      <c r="C58" s="2" t="s">
        <v>21</v>
      </c>
      <c r="D58" s="1" t="s">
        <v>31</v>
      </c>
    </row>
    <row r="59" spans="2:4" x14ac:dyDescent="0.25">
      <c r="B59" s="1" t="s">
        <v>67</v>
      </c>
      <c r="C59" s="2" t="s">
        <v>64</v>
      </c>
      <c r="D59" s="1" t="s">
        <v>32</v>
      </c>
    </row>
    <row r="60" spans="2:4" x14ac:dyDescent="0.25">
      <c r="B60" s="1" t="s">
        <v>67</v>
      </c>
      <c r="C60" s="2" t="s">
        <v>23</v>
      </c>
      <c r="D60" s="1" t="s">
        <v>33</v>
      </c>
    </row>
    <row r="61" spans="2:4" x14ac:dyDescent="0.25">
      <c r="B61" s="1" t="s">
        <v>67</v>
      </c>
      <c r="C61" s="2" t="s">
        <v>65</v>
      </c>
      <c r="D61" s="1" t="s">
        <v>34</v>
      </c>
    </row>
    <row r="62" spans="2:4" x14ac:dyDescent="0.25">
      <c r="B62" s="1" t="s">
        <v>67</v>
      </c>
      <c r="C62" s="2" t="s">
        <v>66</v>
      </c>
      <c r="D62" s="1" t="s">
        <v>35</v>
      </c>
    </row>
    <row r="63" spans="2:4" x14ac:dyDescent="0.25">
      <c r="B63" s="1" t="s">
        <v>80</v>
      </c>
      <c r="C63" s="2" t="s">
        <v>8</v>
      </c>
      <c r="D63" s="1" t="s">
        <v>26</v>
      </c>
    </row>
    <row r="64" spans="2:4" x14ac:dyDescent="0.25">
      <c r="B64" s="1" t="s">
        <v>80</v>
      </c>
      <c r="C64" s="2" t="s">
        <v>7</v>
      </c>
      <c r="D64" s="1" t="s">
        <v>27</v>
      </c>
    </row>
    <row r="65" spans="2:4" x14ac:dyDescent="0.25">
      <c r="B65" s="1" t="s">
        <v>80</v>
      </c>
      <c r="C65" s="2" t="s">
        <v>77</v>
      </c>
      <c r="D65" s="1" t="s">
        <v>28</v>
      </c>
    </row>
    <row r="66" spans="2:4" x14ac:dyDescent="0.25">
      <c r="B66" s="1" t="s">
        <v>80</v>
      </c>
      <c r="C66" s="2" t="s">
        <v>66</v>
      </c>
      <c r="D66" s="1" t="s">
        <v>29</v>
      </c>
    </row>
    <row r="67" spans="2:4" x14ac:dyDescent="0.25">
      <c r="B67" s="1" t="s">
        <v>80</v>
      </c>
      <c r="C67" s="2" t="s">
        <v>58</v>
      </c>
      <c r="D67" s="1" t="s">
        <v>30</v>
      </c>
    </row>
    <row r="68" spans="2:4" x14ac:dyDescent="0.25">
      <c r="B68" s="1" t="s">
        <v>80</v>
      </c>
      <c r="C68" s="2" t="s">
        <v>17</v>
      </c>
      <c r="D68" s="1" t="s">
        <v>31</v>
      </c>
    </row>
    <row r="69" spans="2:4" x14ac:dyDescent="0.25">
      <c r="B69" s="1" t="s">
        <v>80</v>
      </c>
      <c r="C69" s="2" t="s">
        <v>65</v>
      </c>
      <c r="D69" s="1" t="s">
        <v>32</v>
      </c>
    </row>
    <row r="70" spans="2:4" x14ac:dyDescent="0.25">
      <c r="B70" s="1" t="s">
        <v>80</v>
      </c>
      <c r="C70" s="2" t="s">
        <v>78</v>
      </c>
      <c r="D70" s="1" t="s">
        <v>33</v>
      </c>
    </row>
    <row r="71" spans="2:4" x14ac:dyDescent="0.25">
      <c r="B71" s="1" t="s">
        <v>80</v>
      </c>
      <c r="C71" s="2" t="s">
        <v>64</v>
      </c>
      <c r="D71" s="1" t="s">
        <v>34</v>
      </c>
    </row>
    <row r="72" spans="2:4" x14ac:dyDescent="0.25">
      <c r="B72" s="1" t="s">
        <v>80</v>
      </c>
      <c r="C72" s="2" t="s">
        <v>79</v>
      </c>
      <c r="D72" s="1" t="s">
        <v>35</v>
      </c>
    </row>
    <row r="73" spans="2:4" x14ac:dyDescent="0.25">
      <c r="B73" s="1" t="s">
        <v>90</v>
      </c>
      <c r="C73" s="2" t="s">
        <v>8</v>
      </c>
      <c r="D73" s="1" t="s">
        <v>26</v>
      </c>
    </row>
    <row r="74" spans="2:4" x14ac:dyDescent="0.25">
      <c r="B74" s="1" t="s">
        <v>90</v>
      </c>
      <c r="C74" s="2" t="s">
        <v>7</v>
      </c>
      <c r="D74" s="1" t="s">
        <v>27</v>
      </c>
    </row>
    <row r="75" spans="2:4" x14ac:dyDescent="0.25">
      <c r="B75" s="1" t="s">
        <v>90</v>
      </c>
      <c r="C75" s="2" t="s">
        <v>84</v>
      </c>
      <c r="D75" s="1" t="s">
        <v>28</v>
      </c>
    </row>
    <row r="76" spans="2:4" x14ac:dyDescent="0.25">
      <c r="B76" s="1" t="s">
        <v>90</v>
      </c>
      <c r="C76" s="2" t="s">
        <v>78</v>
      </c>
      <c r="D76" s="1" t="s">
        <v>29</v>
      </c>
    </row>
    <row r="77" spans="2:4" x14ac:dyDescent="0.25">
      <c r="B77" s="1" t="s">
        <v>90</v>
      </c>
      <c r="C77" s="2" t="s">
        <v>85</v>
      </c>
      <c r="D77" s="1" t="s">
        <v>30</v>
      </c>
    </row>
    <row r="78" spans="2:4" x14ac:dyDescent="0.25">
      <c r="B78" s="1" t="s">
        <v>90</v>
      </c>
      <c r="C78" s="2" t="s">
        <v>86</v>
      </c>
      <c r="D78" s="1" t="s">
        <v>31</v>
      </c>
    </row>
    <row r="79" spans="2:4" x14ac:dyDescent="0.25">
      <c r="B79" s="1" t="s">
        <v>90</v>
      </c>
      <c r="C79" s="2" t="s">
        <v>58</v>
      </c>
      <c r="D79" s="1" t="s">
        <v>32</v>
      </c>
    </row>
    <row r="80" spans="2:4" x14ac:dyDescent="0.25">
      <c r="B80" s="1" t="s">
        <v>90</v>
      </c>
      <c r="C80" s="2" t="s">
        <v>87</v>
      </c>
      <c r="D80" s="1" t="s">
        <v>33</v>
      </c>
    </row>
    <row r="81" spans="2:4" x14ac:dyDescent="0.25">
      <c r="B81" s="1" t="s">
        <v>90</v>
      </c>
      <c r="C81" s="2" t="s">
        <v>88</v>
      </c>
      <c r="D81" s="1" t="s">
        <v>34</v>
      </c>
    </row>
    <row r="82" spans="2:4" x14ac:dyDescent="0.25">
      <c r="B82" s="1" t="s">
        <v>90</v>
      </c>
      <c r="C82" s="2" t="s">
        <v>89</v>
      </c>
      <c r="D82" s="1" t="s">
        <v>35</v>
      </c>
    </row>
    <row r="83" spans="2:4" x14ac:dyDescent="0.25">
      <c r="B83" s="1" t="s">
        <v>91</v>
      </c>
      <c r="C83" s="2" t="s">
        <v>7</v>
      </c>
      <c r="D83" s="1" t="s">
        <v>26</v>
      </c>
    </row>
    <row r="84" spans="2:4" x14ac:dyDescent="0.25">
      <c r="B84" s="1" t="s">
        <v>91</v>
      </c>
      <c r="C84" s="2" t="s">
        <v>8</v>
      </c>
      <c r="D84" s="1" t="s">
        <v>27</v>
      </c>
    </row>
    <row r="85" spans="2:4" x14ac:dyDescent="0.25">
      <c r="B85" s="1" t="s">
        <v>91</v>
      </c>
      <c r="C85" s="2" t="s">
        <v>58</v>
      </c>
      <c r="D85" s="1" t="s">
        <v>28</v>
      </c>
    </row>
    <row r="86" spans="2:4" x14ac:dyDescent="0.25">
      <c r="B86" s="1" t="s">
        <v>91</v>
      </c>
      <c r="C86" s="2" t="s">
        <v>92</v>
      </c>
      <c r="D86" s="1" t="s">
        <v>29</v>
      </c>
    </row>
    <row r="87" spans="2:4" x14ac:dyDescent="0.25">
      <c r="B87" s="1" t="s">
        <v>91</v>
      </c>
      <c r="C87" s="2" t="s">
        <v>56</v>
      </c>
      <c r="D87" s="1" t="s">
        <v>30</v>
      </c>
    </row>
    <row r="88" spans="2:4" x14ac:dyDescent="0.25">
      <c r="B88" s="1" t="s">
        <v>91</v>
      </c>
      <c r="C88" s="2" t="s">
        <v>85</v>
      </c>
      <c r="D88" s="1" t="s">
        <v>31</v>
      </c>
    </row>
    <row r="89" spans="2:4" x14ac:dyDescent="0.25">
      <c r="B89" s="1" t="s">
        <v>91</v>
      </c>
      <c r="C89" s="2" t="s">
        <v>84</v>
      </c>
      <c r="D89" s="1" t="s">
        <v>32</v>
      </c>
    </row>
    <row r="90" spans="2:4" x14ac:dyDescent="0.25">
      <c r="B90" s="1" t="s">
        <v>91</v>
      </c>
      <c r="C90" s="2" t="s">
        <v>93</v>
      </c>
      <c r="D90" s="1" t="s">
        <v>33</v>
      </c>
    </row>
    <row r="91" spans="2:4" x14ac:dyDescent="0.25">
      <c r="B91" s="1" t="s">
        <v>91</v>
      </c>
      <c r="C91" s="2" t="s">
        <v>17</v>
      </c>
      <c r="D91" s="1" t="s">
        <v>34</v>
      </c>
    </row>
    <row r="92" spans="2:4" x14ac:dyDescent="0.25">
      <c r="B92" s="1" t="s">
        <v>91</v>
      </c>
      <c r="C92" s="2" t="s">
        <v>94</v>
      </c>
      <c r="D92" s="1" t="s">
        <v>35</v>
      </c>
    </row>
    <row r="93" spans="2:4" x14ac:dyDescent="0.25">
      <c r="B93" s="1" t="s">
        <v>95</v>
      </c>
      <c r="C93" s="2" t="s">
        <v>8</v>
      </c>
      <c r="D93" s="1" t="s">
        <v>26</v>
      </c>
    </row>
    <row r="94" spans="2:4" x14ac:dyDescent="0.25">
      <c r="B94" s="1" t="s">
        <v>95</v>
      </c>
      <c r="C94" s="2" t="s">
        <v>7</v>
      </c>
      <c r="D94" s="1" t="s">
        <v>27</v>
      </c>
    </row>
    <row r="95" spans="2:4" x14ac:dyDescent="0.25">
      <c r="B95" s="1" t="s">
        <v>95</v>
      </c>
      <c r="C95" s="2" t="s">
        <v>96</v>
      </c>
      <c r="D95" s="1" t="s">
        <v>28</v>
      </c>
    </row>
    <row r="96" spans="2:4" x14ac:dyDescent="0.25">
      <c r="B96" s="1" t="s">
        <v>95</v>
      </c>
      <c r="C96" s="2" t="s">
        <v>56</v>
      </c>
      <c r="D96" s="1" t="s">
        <v>29</v>
      </c>
    </row>
    <row r="97" spans="2:4" x14ac:dyDescent="0.25">
      <c r="B97" s="1" t="s">
        <v>95</v>
      </c>
      <c r="C97" s="2" t="s">
        <v>58</v>
      </c>
      <c r="D97" s="1" t="s">
        <v>30</v>
      </c>
    </row>
    <row r="98" spans="2:4" x14ac:dyDescent="0.25">
      <c r="B98" s="1" t="s">
        <v>95</v>
      </c>
      <c r="C98" s="2" t="s">
        <v>79</v>
      </c>
      <c r="D98" s="1" t="s">
        <v>31</v>
      </c>
    </row>
    <row r="99" spans="2:4" x14ac:dyDescent="0.25">
      <c r="B99" s="1" t="s">
        <v>95</v>
      </c>
      <c r="C99" s="2" t="s">
        <v>97</v>
      </c>
      <c r="D99" s="1" t="s">
        <v>32</v>
      </c>
    </row>
    <row r="100" spans="2:4" x14ac:dyDescent="0.25">
      <c r="B100" s="1" t="s">
        <v>95</v>
      </c>
      <c r="C100" s="2" t="s">
        <v>98</v>
      </c>
      <c r="D100" s="1" t="s">
        <v>33</v>
      </c>
    </row>
    <row r="101" spans="2:4" x14ac:dyDescent="0.25">
      <c r="B101" s="1" t="s">
        <v>95</v>
      </c>
      <c r="C101" s="2" t="s">
        <v>99</v>
      </c>
      <c r="D101" s="1" t="s">
        <v>34</v>
      </c>
    </row>
    <row r="102" spans="2:4" x14ac:dyDescent="0.25">
      <c r="B102" s="1" t="s">
        <v>95</v>
      </c>
      <c r="C102" s="2" t="s">
        <v>100</v>
      </c>
      <c r="D102" s="1" t="s">
        <v>35</v>
      </c>
    </row>
    <row r="103" spans="2:4" x14ac:dyDescent="0.25">
      <c r="B103" s="1" t="s">
        <v>102</v>
      </c>
      <c r="C103" s="2" t="s">
        <v>8</v>
      </c>
      <c r="D103" s="1" t="s">
        <v>26</v>
      </c>
    </row>
    <row r="104" spans="2:4" x14ac:dyDescent="0.25">
      <c r="B104" s="1" t="s">
        <v>102</v>
      </c>
      <c r="C104" s="2" t="s">
        <v>7</v>
      </c>
      <c r="D104" s="1" t="s">
        <v>27</v>
      </c>
    </row>
    <row r="105" spans="2:4" x14ac:dyDescent="0.25">
      <c r="B105" s="1" t="s">
        <v>102</v>
      </c>
      <c r="C105" s="2" t="s">
        <v>58</v>
      </c>
      <c r="D105" s="1" t="s">
        <v>28</v>
      </c>
    </row>
    <row r="106" spans="2:4" x14ac:dyDescent="0.25">
      <c r="B106" s="1" t="s">
        <v>102</v>
      </c>
      <c r="C106" s="2" t="s">
        <v>99</v>
      </c>
      <c r="D106" s="1" t="s">
        <v>29</v>
      </c>
    </row>
    <row r="107" spans="2:4" x14ac:dyDescent="0.25">
      <c r="B107" s="1" t="s">
        <v>102</v>
      </c>
      <c r="C107" s="2" t="s">
        <v>103</v>
      </c>
      <c r="D107" s="1" t="s">
        <v>30</v>
      </c>
    </row>
    <row r="108" spans="2:4" x14ac:dyDescent="0.25">
      <c r="B108" s="1" t="s">
        <v>102</v>
      </c>
      <c r="C108" s="2" t="s">
        <v>104</v>
      </c>
      <c r="D108" s="1" t="s">
        <v>31</v>
      </c>
    </row>
    <row r="109" spans="2:4" x14ac:dyDescent="0.25">
      <c r="B109" s="1" t="s">
        <v>102</v>
      </c>
      <c r="C109" s="2" t="s">
        <v>105</v>
      </c>
      <c r="D109" s="1" t="s">
        <v>32</v>
      </c>
    </row>
    <row r="110" spans="2:4" x14ac:dyDescent="0.25">
      <c r="B110" s="1" t="s">
        <v>102</v>
      </c>
      <c r="C110" s="2" t="s">
        <v>106</v>
      </c>
      <c r="D110" s="1" t="s">
        <v>33</v>
      </c>
    </row>
    <row r="111" spans="2:4" x14ac:dyDescent="0.25">
      <c r="B111" s="1" t="s">
        <v>102</v>
      </c>
      <c r="C111" s="2" t="s">
        <v>92</v>
      </c>
      <c r="D111" s="1" t="s">
        <v>34</v>
      </c>
    </row>
    <row r="112" spans="2:4" x14ac:dyDescent="0.25">
      <c r="B112" s="1" t="s">
        <v>102</v>
      </c>
      <c r="C112" s="2" t="s">
        <v>107</v>
      </c>
      <c r="D112" s="1" t="s">
        <v>35</v>
      </c>
    </row>
    <row r="113" spans="2:4" x14ac:dyDescent="0.25">
      <c r="B113" s="1" t="s">
        <v>108</v>
      </c>
      <c r="C113" s="2" t="s">
        <v>103</v>
      </c>
      <c r="D113" s="1" t="s">
        <v>26</v>
      </c>
    </row>
    <row r="114" spans="2:4" x14ac:dyDescent="0.25">
      <c r="B114" s="1" t="s">
        <v>108</v>
      </c>
      <c r="C114" s="2" t="s">
        <v>8</v>
      </c>
      <c r="D114" s="1" t="s">
        <v>27</v>
      </c>
    </row>
    <row r="115" spans="2:4" x14ac:dyDescent="0.25">
      <c r="B115" s="1" t="s">
        <v>108</v>
      </c>
      <c r="C115" s="2" t="s">
        <v>96</v>
      </c>
      <c r="D115" s="1" t="s">
        <v>28</v>
      </c>
    </row>
    <row r="116" spans="2:4" x14ac:dyDescent="0.25">
      <c r="B116" s="1" t="s">
        <v>108</v>
      </c>
      <c r="C116" s="2" t="s">
        <v>105</v>
      </c>
      <c r="D116" s="1" t="s">
        <v>29</v>
      </c>
    </row>
    <row r="117" spans="2:4" x14ac:dyDescent="0.25">
      <c r="B117" s="1" t="s">
        <v>108</v>
      </c>
      <c r="C117" s="2" t="s">
        <v>7</v>
      </c>
      <c r="D117" s="1" t="s">
        <v>30</v>
      </c>
    </row>
    <row r="118" spans="2:4" x14ac:dyDescent="0.25">
      <c r="B118" s="1" t="s">
        <v>108</v>
      </c>
      <c r="C118" s="2" t="s">
        <v>109</v>
      </c>
      <c r="D118" s="1" t="s">
        <v>31</v>
      </c>
    </row>
    <row r="119" spans="2:4" x14ac:dyDescent="0.25">
      <c r="B119" s="1" t="s">
        <v>108</v>
      </c>
      <c r="C119" s="2" t="s">
        <v>110</v>
      </c>
      <c r="D119" s="1" t="s">
        <v>32</v>
      </c>
    </row>
    <row r="120" spans="2:4" x14ac:dyDescent="0.25">
      <c r="B120" s="1" t="s">
        <v>108</v>
      </c>
      <c r="C120" s="2" t="s">
        <v>93</v>
      </c>
      <c r="D120" s="1" t="s">
        <v>33</v>
      </c>
    </row>
    <row r="121" spans="2:4" x14ac:dyDescent="0.25">
      <c r="B121" s="1" t="s">
        <v>108</v>
      </c>
      <c r="C121" s="2" t="s">
        <v>111</v>
      </c>
      <c r="D121" s="1" t="s">
        <v>34</v>
      </c>
    </row>
    <row r="122" spans="2:4" x14ac:dyDescent="0.25">
      <c r="B122" s="1" t="s">
        <v>108</v>
      </c>
      <c r="C122" s="2" t="s">
        <v>107</v>
      </c>
      <c r="D122" s="1" t="s">
        <v>35</v>
      </c>
    </row>
    <row r="123" spans="2:4" x14ac:dyDescent="0.25">
      <c r="B123" s="1" t="s">
        <v>114</v>
      </c>
      <c r="C123" s="2" t="s">
        <v>7</v>
      </c>
      <c r="D123" s="1" t="s">
        <v>26</v>
      </c>
    </row>
    <row r="124" spans="2:4" x14ac:dyDescent="0.25">
      <c r="B124" s="1" t="s">
        <v>114</v>
      </c>
      <c r="C124" s="2" t="s">
        <v>115</v>
      </c>
      <c r="D124" s="1" t="s">
        <v>27</v>
      </c>
    </row>
    <row r="125" spans="2:4" x14ac:dyDescent="0.25">
      <c r="B125" s="1" t="s">
        <v>114</v>
      </c>
      <c r="C125" s="2" t="s">
        <v>8</v>
      </c>
      <c r="D125" s="1" t="s">
        <v>28</v>
      </c>
    </row>
    <row r="126" spans="2:4" x14ac:dyDescent="0.25">
      <c r="B126" s="1" t="s">
        <v>114</v>
      </c>
      <c r="C126" s="2" t="s">
        <v>116</v>
      </c>
      <c r="D126" s="1" t="s">
        <v>29</v>
      </c>
    </row>
    <row r="127" spans="2:4" x14ac:dyDescent="0.25">
      <c r="B127" s="1" t="s">
        <v>114</v>
      </c>
      <c r="C127" s="2" t="s">
        <v>109</v>
      </c>
      <c r="D127" s="1" t="s">
        <v>30</v>
      </c>
    </row>
    <row r="128" spans="2:4" x14ac:dyDescent="0.25">
      <c r="B128" s="1" t="s">
        <v>114</v>
      </c>
      <c r="C128" s="2" t="s">
        <v>105</v>
      </c>
      <c r="D128" s="1" t="s">
        <v>31</v>
      </c>
    </row>
    <row r="129" spans="2:4" x14ac:dyDescent="0.25">
      <c r="B129" s="1" t="s">
        <v>114</v>
      </c>
      <c r="C129" s="2" t="s">
        <v>117</v>
      </c>
      <c r="D129" s="1" t="s">
        <v>32</v>
      </c>
    </row>
    <row r="130" spans="2:4" x14ac:dyDescent="0.25">
      <c r="B130" s="1" t="s">
        <v>114</v>
      </c>
      <c r="C130" s="2" t="s">
        <v>92</v>
      </c>
      <c r="D130" s="1" t="s">
        <v>33</v>
      </c>
    </row>
    <row r="131" spans="2:4" x14ac:dyDescent="0.25">
      <c r="B131" s="1" t="s">
        <v>114</v>
      </c>
      <c r="C131" s="2" t="s">
        <v>118</v>
      </c>
      <c r="D131" s="1" t="s">
        <v>34</v>
      </c>
    </row>
    <row r="132" spans="2:4" x14ac:dyDescent="0.25">
      <c r="B132" s="1" t="s">
        <v>114</v>
      </c>
      <c r="C132" s="2" t="s">
        <v>97</v>
      </c>
      <c r="D132" s="1" t="s">
        <v>35</v>
      </c>
    </row>
    <row r="133" spans="2:4" x14ac:dyDescent="0.25">
      <c r="B133" s="1" t="s">
        <v>121</v>
      </c>
      <c r="C133" s="2" t="s">
        <v>7</v>
      </c>
      <c r="D133" s="1" t="s">
        <v>26</v>
      </c>
    </row>
    <row r="134" spans="2:4" x14ac:dyDescent="0.25">
      <c r="B134" s="1" t="s">
        <v>121</v>
      </c>
      <c r="C134" s="2" t="s">
        <v>92</v>
      </c>
      <c r="D134" s="1" t="s">
        <v>27</v>
      </c>
    </row>
    <row r="135" spans="2:4" x14ac:dyDescent="0.25">
      <c r="B135" s="1" t="s">
        <v>121</v>
      </c>
      <c r="C135" s="2" t="s">
        <v>122</v>
      </c>
      <c r="D135" s="1" t="s">
        <v>28</v>
      </c>
    </row>
    <row r="136" spans="2:4" x14ac:dyDescent="0.25">
      <c r="B136" s="1" t="s">
        <v>121</v>
      </c>
      <c r="C136" s="2" t="s">
        <v>123</v>
      </c>
      <c r="D136" s="1" t="s">
        <v>29</v>
      </c>
    </row>
    <row r="137" spans="2:4" x14ac:dyDescent="0.25">
      <c r="B137" s="1" t="s">
        <v>121</v>
      </c>
      <c r="C137" s="2" t="s">
        <v>106</v>
      </c>
      <c r="D137" s="1" t="s">
        <v>30</v>
      </c>
    </row>
    <row r="138" spans="2:4" x14ac:dyDescent="0.25">
      <c r="B138" s="1" t="s">
        <v>121</v>
      </c>
      <c r="C138" s="2" t="s">
        <v>8</v>
      </c>
      <c r="D138" s="1" t="s">
        <v>31</v>
      </c>
    </row>
    <row r="139" spans="2:4" x14ac:dyDescent="0.25">
      <c r="B139" s="1" t="s">
        <v>121</v>
      </c>
      <c r="C139" s="2" t="s">
        <v>109</v>
      </c>
      <c r="D139" s="1" t="s">
        <v>32</v>
      </c>
    </row>
    <row r="140" spans="2:4" x14ac:dyDescent="0.25">
      <c r="B140" s="1" t="s">
        <v>121</v>
      </c>
      <c r="C140" s="2" t="s">
        <v>111</v>
      </c>
      <c r="D140" s="1" t="s">
        <v>33</v>
      </c>
    </row>
    <row r="141" spans="2:4" x14ac:dyDescent="0.25">
      <c r="B141" s="1" t="s">
        <v>121</v>
      </c>
      <c r="C141" s="2" t="s">
        <v>105</v>
      </c>
      <c r="D141" s="1" t="s">
        <v>34</v>
      </c>
    </row>
    <row r="142" spans="2:4" x14ac:dyDescent="0.25">
      <c r="B142" s="1" t="s">
        <v>121</v>
      </c>
      <c r="C142" s="2" t="s">
        <v>124</v>
      </c>
      <c r="D142" s="1" t="s">
        <v>35</v>
      </c>
    </row>
    <row r="143" spans="2:4" x14ac:dyDescent="0.25">
      <c r="B143" s="1" t="s">
        <v>125</v>
      </c>
      <c r="C143" s="2" t="s">
        <v>123</v>
      </c>
      <c r="D143" s="1" t="s">
        <v>26</v>
      </c>
    </row>
    <row r="144" spans="2:4" x14ac:dyDescent="0.25">
      <c r="B144" s="1" t="s">
        <v>125</v>
      </c>
      <c r="C144" s="2" t="s">
        <v>116</v>
      </c>
      <c r="D144" s="1" t="s">
        <v>27</v>
      </c>
    </row>
    <row r="145" spans="2:4" x14ac:dyDescent="0.25">
      <c r="B145" s="1" t="s">
        <v>125</v>
      </c>
      <c r="C145" s="2" t="s">
        <v>111</v>
      </c>
      <c r="D145" s="1" t="s">
        <v>28</v>
      </c>
    </row>
    <row r="146" spans="2:4" x14ac:dyDescent="0.25">
      <c r="B146" s="1" t="s">
        <v>125</v>
      </c>
      <c r="C146" s="2" t="s">
        <v>92</v>
      </c>
      <c r="D146" s="1" t="s">
        <v>29</v>
      </c>
    </row>
    <row r="147" spans="2:4" x14ac:dyDescent="0.25">
      <c r="B147" s="1" t="s">
        <v>125</v>
      </c>
      <c r="C147" s="2" t="s">
        <v>109</v>
      </c>
      <c r="D147" s="1" t="s">
        <v>30</v>
      </c>
    </row>
    <row r="148" spans="2:4" x14ac:dyDescent="0.25">
      <c r="B148" s="1" t="s">
        <v>125</v>
      </c>
      <c r="C148" s="2" t="s">
        <v>105</v>
      </c>
      <c r="D148" s="1" t="s">
        <v>31</v>
      </c>
    </row>
    <row r="149" spans="2:4" x14ac:dyDescent="0.25">
      <c r="B149" s="1" t="s">
        <v>125</v>
      </c>
      <c r="C149" s="2" t="s">
        <v>129</v>
      </c>
      <c r="D149" s="1" t="s">
        <v>32</v>
      </c>
    </row>
    <row r="150" spans="2:4" x14ac:dyDescent="0.25">
      <c r="B150" s="1" t="s">
        <v>125</v>
      </c>
      <c r="C150" s="2" t="s">
        <v>130</v>
      </c>
      <c r="D150" s="1" t="s">
        <v>33</v>
      </c>
    </row>
    <row r="151" spans="2:4" x14ac:dyDescent="0.25">
      <c r="B151" s="1" t="s">
        <v>125</v>
      </c>
      <c r="C151" s="2" t="s">
        <v>103</v>
      </c>
      <c r="D151" s="1" t="s">
        <v>34</v>
      </c>
    </row>
    <row r="152" spans="2:4" ht="14.25" customHeight="1" x14ac:dyDescent="0.25">
      <c r="B152" s="1" t="s">
        <v>125</v>
      </c>
      <c r="C152" s="2" t="s">
        <v>131</v>
      </c>
      <c r="D152" s="1" t="s">
        <v>35</v>
      </c>
    </row>
  </sheetData>
  <autoFilter ref="B2:D152" xr:uid="{BD4B0C60-044C-445A-8B5B-4EEA4DEDB3C5}"/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A3CC-F270-433B-961A-B6390F114AF6}">
  <dimension ref="B2:E24"/>
  <sheetViews>
    <sheetView showGridLines="0" workbookViewId="0">
      <selection activeCell="D13" sqref="D13"/>
    </sheetView>
  </sheetViews>
  <sheetFormatPr baseColWidth="10" defaultRowHeight="15" x14ac:dyDescent="0.25"/>
  <cols>
    <col min="1" max="1" width="4.28515625" customWidth="1"/>
    <col min="2" max="2" width="21.5703125" bestFit="1" customWidth="1"/>
    <col min="3" max="3" width="21.5703125" customWidth="1"/>
    <col min="4" max="4" width="10.85546875" customWidth="1"/>
    <col min="5" max="5" width="56.140625" bestFit="1" customWidth="1"/>
  </cols>
  <sheetData>
    <row r="2" spans="2:5" x14ac:dyDescent="0.25">
      <c r="B2" s="3" t="s">
        <v>0</v>
      </c>
      <c r="C2" s="3" t="s">
        <v>12</v>
      </c>
      <c r="D2" s="3" t="s">
        <v>135</v>
      </c>
      <c r="E2" s="3" t="s">
        <v>136</v>
      </c>
    </row>
    <row r="3" spans="2:5" x14ac:dyDescent="0.25">
      <c r="B3" s="4" t="s">
        <v>7</v>
      </c>
      <c r="C3" s="1" t="s">
        <v>26</v>
      </c>
      <c r="D3" s="1">
        <v>7</v>
      </c>
      <c r="E3" s="1" t="s">
        <v>151</v>
      </c>
    </row>
    <row r="4" spans="2:5" x14ac:dyDescent="0.25">
      <c r="B4" s="2" t="s">
        <v>7</v>
      </c>
      <c r="C4" s="1" t="s">
        <v>27</v>
      </c>
      <c r="D4" s="1">
        <v>5</v>
      </c>
      <c r="E4" s="1" t="s">
        <v>149</v>
      </c>
    </row>
    <row r="5" spans="2:5" x14ac:dyDescent="0.25">
      <c r="B5" s="2" t="s">
        <v>7</v>
      </c>
      <c r="C5" s="1" t="s">
        <v>28</v>
      </c>
      <c r="D5" s="1">
        <v>1</v>
      </c>
      <c r="E5" s="1" t="s">
        <v>138</v>
      </c>
    </row>
    <row r="6" spans="2:5" x14ac:dyDescent="0.25">
      <c r="B6" s="2" t="s">
        <v>8</v>
      </c>
      <c r="C6" s="1" t="s">
        <v>26</v>
      </c>
      <c r="D6" s="1">
        <v>5</v>
      </c>
      <c r="E6" s="1" t="s">
        <v>149</v>
      </c>
    </row>
    <row r="7" spans="2:5" x14ac:dyDescent="0.25">
      <c r="B7" s="2" t="s">
        <v>8</v>
      </c>
      <c r="C7" s="1" t="s">
        <v>27</v>
      </c>
      <c r="D7" s="1">
        <v>6</v>
      </c>
      <c r="E7" s="1" t="s">
        <v>150</v>
      </c>
    </row>
    <row r="8" spans="2:5" x14ac:dyDescent="0.25">
      <c r="B8" s="2" t="s">
        <v>8</v>
      </c>
      <c r="C8" s="1" t="s">
        <v>28</v>
      </c>
      <c r="D8" s="1">
        <v>1</v>
      </c>
      <c r="E8" s="1" t="s">
        <v>114</v>
      </c>
    </row>
    <row r="9" spans="2:5" x14ac:dyDescent="0.25">
      <c r="B9" s="2" t="s">
        <v>141</v>
      </c>
      <c r="C9" s="1" t="s">
        <v>26</v>
      </c>
      <c r="D9" s="1">
        <v>1</v>
      </c>
      <c r="E9" s="1" t="s">
        <v>138</v>
      </c>
    </row>
    <row r="10" spans="2:5" x14ac:dyDescent="0.25">
      <c r="B10" s="2" t="s">
        <v>103</v>
      </c>
      <c r="C10" s="1" t="s">
        <v>26</v>
      </c>
      <c r="D10" s="1">
        <v>1</v>
      </c>
      <c r="E10" s="1" t="s">
        <v>108</v>
      </c>
    </row>
    <row r="11" spans="2:5" x14ac:dyDescent="0.25">
      <c r="B11" s="2" t="s">
        <v>123</v>
      </c>
      <c r="C11" s="1" t="s">
        <v>26</v>
      </c>
      <c r="D11" s="1">
        <v>1</v>
      </c>
      <c r="E11" s="1" t="s">
        <v>125</v>
      </c>
    </row>
    <row r="12" spans="2:5" x14ac:dyDescent="0.25">
      <c r="B12" s="2" t="s">
        <v>17</v>
      </c>
      <c r="C12" s="1" t="s">
        <v>27</v>
      </c>
      <c r="D12" s="1">
        <v>1</v>
      </c>
      <c r="E12" s="1" t="s">
        <v>6</v>
      </c>
    </row>
    <row r="13" spans="2:5" x14ac:dyDescent="0.25">
      <c r="B13" s="2" t="s">
        <v>17</v>
      </c>
      <c r="C13" s="1" t="s">
        <v>28</v>
      </c>
      <c r="D13" s="1">
        <v>1</v>
      </c>
      <c r="E13" s="1" t="s">
        <v>67</v>
      </c>
    </row>
    <row r="14" spans="2:5" x14ac:dyDescent="0.25">
      <c r="B14" s="2" t="s">
        <v>115</v>
      </c>
      <c r="C14" s="1" t="s">
        <v>27</v>
      </c>
      <c r="D14" s="1">
        <v>1</v>
      </c>
      <c r="E14" s="1" t="s">
        <v>114</v>
      </c>
    </row>
    <row r="15" spans="2:5" x14ac:dyDescent="0.25">
      <c r="B15" s="2" t="s">
        <v>92</v>
      </c>
      <c r="C15" s="1" t="s">
        <v>27</v>
      </c>
      <c r="D15" s="1">
        <v>1</v>
      </c>
      <c r="E15" s="1" t="s">
        <v>121</v>
      </c>
    </row>
    <row r="16" spans="2:5" x14ac:dyDescent="0.25">
      <c r="B16" s="2" t="s">
        <v>116</v>
      </c>
      <c r="C16" s="1" t="s">
        <v>27</v>
      </c>
      <c r="D16" s="1">
        <v>1</v>
      </c>
      <c r="E16" s="1" t="s">
        <v>125</v>
      </c>
    </row>
    <row r="17" spans="2:5" x14ac:dyDescent="0.25">
      <c r="B17" s="2" t="s">
        <v>18</v>
      </c>
      <c r="C17" s="1" t="s">
        <v>28</v>
      </c>
      <c r="D17" s="1">
        <v>3</v>
      </c>
      <c r="E17" s="1" t="s">
        <v>153</v>
      </c>
    </row>
    <row r="18" spans="2:5" x14ac:dyDescent="0.25">
      <c r="B18" s="2" t="s">
        <v>58</v>
      </c>
      <c r="C18" s="1" t="s">
        <v>28</v>
      </c>
      <c r="D18" s="1">
        <v>2</v>
      </c>
      <c r="E18" s="1" t="s">
        <v>152</v>
      </c>
    </row>
    <row r="19" spans="2:5" x14ac:dyDescent="0.25">
      <c r="B19" s="2" t="s">
        <v>96</v>
      </c>
      <c r="C19" s="1" t="s">
        <v>28</v>
      </c>
      <c r="D19" s="1">
        <v>2</v>
      </c>
      <c r="E19" s="1" t="s">
        <v>137</v>
      </c>
    </row>
    <row r="20" spans="2:5" x14ac:dyDescent="0.25">
      <c r="B20" s="2" t="s">
        <v>145</v>
      </c>
      <c r="C20" s="1" t="s">
        <v>28</v>
      </c>
      <c r="D20" s="1">
        <v>1</v>
      </c>
      <c r="E20" s="1" t="s">
        <v>139</v>
      </c>
    </row>
    <row r="21" spans="2:5" x14ac:dyDescent="0.25">
      <c r="B21" s="2" t="s">
        <v>77</v>
      </c>
      <c r="C21" s="1" t="s">
        <v>28</v>
      </c>
      <c r="D21" s="1">
        <v>1</v>
      </c>
      <c r="E21" s="1" t="s">
        <v>80</v>
      </c>
    </row>
    <row r="22" spans="2:5" x14ac:dyDescent="0.25">
      <c r="B22" s="2" t="s">
        <v>84</v>
      </c>
      <c r="C22" s="1" t="s">
        <v>28</v>
      </c>
      <c r="D22" s="1">
        <v>1</v>
      </c>
      <c r="E22" s="1" t="s">
        <v>90</v>
      </c>
    </row>
    <row r="23" spans="2:5" x14ac:dyDescent="0.25">
      <c r="B23" s="2" t="s">
        <v>122</v>
      </c>
      <c r="C23" s="1" t="s">
        <v>28</v>
      </c>
      <c r="D23" s="1">
        <v>1</v>
      </c>
      <c r="E23" s="1" t="s">
        <v>121</v>
      </c>
    </row>
    <row r="24" spans="2:5" x14ac:dyDescent="0.25">
      <c r="B24" s="2" t="s">
        <v>111</v>
      </c>
      <c r="C24" s="1" t="s">
        <v>28</v>
      </c>
      <c r="D24" s="1">
        <v>1</v>
      </c>
      <c r="E24" s="1" t="s">
        <v>125</v>
      </c>
    </row>
  </sheetData>
  <autoFilter ref="B2:E24" xr:uid="{07ACA3CC-F270-433B-961A-B6390F114AF6}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5150-1869-4891-88F0-524C324B5103}">
  <dimension ref="B2:D162"/>
  <sheetViews>
    <sheetView showGridLines="0" workbookViewId="0">
      <selection activeCell="I37" sqref="I37"/>
    </sheetView>
  </sheetViews>
  <sheetFormatPr baseColWidth="10" defaultRowHeight="15" x14ac:dyDescent="0.25"/>
  <cols>
    <col min="1" max="1" width="4.28515625" customWidth="1"/>
    <col min="2" max="2" width="15.5703125" bestFit="1" customWidth="1"/>
    <col min="3" max="3" width="21.5703125" bestFit="1" customWidth="1"/>
    <col min="4" max="4" width="13" bestFit="1" customWidth="1"/>
  </cols>
  <sheetData>
    <row r="2" spans="2:4" x14ac:dyDescent="0.25">
      <c r="B2" s="3" t="s">
        <v>5</v>
      </c>
      <c r="C2" s="3" t="s">
        <v>0</v>
      </c>
      <c r="D2" s="3" t="s">
        <v>12</v>
      </c>
    </row>
    <row r="3" spans="2:4" x14ac:dyDescent="0.25">
      <c r="B3" s="1" t="s">
        <v>138</v>
      </c>
      <c r="C3" s="2" t="s">
        <v>141</v>
      </c>
      <c r="D3" s="1" t="s">
        <v>26</v>
      </c>
    </row>
    <row r="4" spans="2:4" x14ac:dyDescent="0.25">
      <c r="B4" s="1" t="s">
        <v>138</v>
      </c>
      <c r="C4" s="2" t="s">
        <v>8</v>
      </c>
      <c r="D4" s="1" t="s">
        <v>27</v>
      </c>
    </row>
    <row r="5" spans="2:4" x14ac:dyDescent="0.25">
      <c r="B5" s="1" t="s">
        <v>138</v>
      </c>
      <c r="C5" s="4" t="s">
        <v>7</v>
      </c>
      <c r="D5" s="1" t="s">
        <v>28</v>
      </c>
    </row>
    <row r="6" spans="2:4" x14ac:dyDescent="0.25">
      <c r="B6" s="1" t="s">
        <v>138</v>
      </c>
      <c r="C6" s="2" t="s">
        <v>23</v>
      </c>
      <c r="D6" s="1" t="s">
        <v>29</v>
      </c>
    </row>
    <row r="7" spans="2:4" x14ac:dyDescent="0.25">
      <c r="B7" s="1" t="s">
        <v>138</v>
      </c>
      <c r="C7" s="2" t="s">
        <v>64</v>
      </c>
      <c r="D7" s="1" t="s">
        <v>30</v>
      </c>
    </row>
    <row r="8" spans="2:4" x14ac:dyDescent="0.25">
      <c r="B8" s="1" t="s">
        <v>138</v>
      </c>
      <c r="C8" s="2" t="s">
        <v>148</v>
      </c>
      <c r="D8" s="1" t="s">
        <v>31</v>
      </c>
    </row>
    <row r="9" spans="2:4" x14ac:dyDescent="0.25">
      <c r="B9" s="1" t="s">
        <v>138</v>
      </c>
      <c r="C9" s="2" t="s">
        <v>66</v>
      </c>
      <c r="D9" s="1" t="s">
        <v>32</v>
      </c>
    </row>
    <row r="10" spans="2:4" x14ac:dyDescent="0.25">
      <c r="B10" s="1" t="s">
        <v>138</v>
      </c>
      <c r="C10" s="2" t="s">
        <v>142</v>
      </c>
      <c r="D10" s="1" t="s">
        <v>33</v>
      </c>
    </row>
    <row r="11" spans="2:4" x14ac:dyDescent="0.25">
      <c r="B11" s="1" t="s">
        <v>138</v>
      </c>
      <c r="C11" s="2" t="s">
        <v>143</v>
      </c>
      <c r="D11" s="1" t="s">
        <v>34</v>
      </c>
    </row>
    <row r="12" spans="2:4" x14ac:dyDescent="0.25">
      <c r="B12" s="1" t="s">
        <v>138</v>
      </c>
      <c r="C12" s="2" t="s">
        <v>144</v>
      </c>
      <c r="D12" s="1" t="s">
        <v>35</v>
      </c>
    </row>
    <row r="13" spans="2:4" x14ac:dyDescent="0.25">
      <c r="B13" s="1" t="s">
        <v>139</v>
      </c>
      <c r="C13" s="2" t="s">
        <v>8</v>
      </c>
      <c r="D13" s="1" t="s">
        <v>26</v>
      </c>
    </row>
    <row r="14" spans="2:4" x14ac:dyDescent="0.25">
      <c r="B14" s="1" t="s">
        <v>139</v>
      </c>
      <c r="C14" s="2" t="s">
        <v>7</v>
      </c>
      <c r="D14" s="1" t="s">
        <v>27</v>
      </c>
    </row>
    <row r="15" spans="2:4" x14ac:dyDescent="0.25">
      <c r="B15" s="1" t="s">
        <v>139</v>
      </c>
      <c r="C15" s="2" t="s">
        <v>145</v>
      </c>
      <c r="D15" s="1" t="s">
        <v>28</v>
      </c>
    </row>
    <row r="16" spans="2:4" x14ac:dyDescent="0.25">
      <c r="B16" s="1" t="s">
        <v>139</v>
      </c>
      <c r="C16" s="2" t="s">
        <v>21</v>
      </c>
      <c r="D16" s="1" t="s">
        <v>29</v>
      </c>
    </row>
    <row r="17" spans="2:4" x14ac:dyDescent="0.25">
      <c r="B17" s="1" t="s">
        <v>139</v>
      </c>
      <c r="C17" s="2" t="s">
        <v>18</v>
      </c>
      <c r="D17" s="1" t="s">
        <v>30</v>
      </c>
    </row>
    <row r="18" spans="2:4" x14ac:dyDescent="0.25">
      <c r="B18" s="1" t="s">
        <v>139</v>
      </c>
      <c r="C18" s="2" t="s">
        <v>146</v>
      </c>
      <c r="D18" s="1" t="s">
        <v>31</v>
      </c>
    </row>
    <row r="19" spans="2:4" x14ac:dyDescent="0.25">
      <c r="B19" s="1" t="s">
        <v>139</v>
      </c>
      <c r="C19" s="2" t="s">
        <v>22</v>
      </c>
      <c r="D19" s="1" t="s">
        <v>32</v>
      </c>
    </row>
    <row r="20" spans="2:4" x14ac:dyDescent="0.25">
      <c r="B20" s="1" t="s">
        <v>139</v>
      </c>
      <c r="C20" s="2" t="s">
        <v>141</v>
      </c>
      <c r="D20" s="1" t="s">
        <v>33</v>
      </c>
    </row>
    <row r="21" spans="2:4" x14ac:dyDescent="0.25">
      <c r="B21" s="1" t="s">
        <v>139</v>
      </c>
      <c r="C21" s="2" t="s">
        <v>66</v>
      </c>
      <c r="D21" s="1" t="s">
        <v>34</v>
      </c>
    </row>
    <row r="22" spans="2:4" x14ac:dyDescent="0.25">
      <c r="B22" s="1" t="s">
        <v>139</v>
      </c>
      <c r="C22" s="2" t="s">
        <v>147</v>
      </c>
      <c r="D22" s="1" t="s">
        <v>35</v>
      </c>
    </row>
    <row r="23" spans="2:4" x14ac:dyDescent="0.25">
      <c r="B23" s="1" t="s">
        <v>140</v>
      </c>
      <c r="C23" s="2" t="s">
        <v>7</v>
      </c>
      <c r="D23" s="1" t="s">
        <v>26</v>
      </c>
    </row>
    <row r="24" spans="2:4" x14ac:dyDescent="0.25">
      <c r="B24" s="1" t="s">
        <v>140</v>
      </c>
      <c r="C24" s="2" t="s">
        <v>8</v>
      </c>
      <c r="D24" s="1" t="s">
        <v>27</v>
      </c>
    </row>
    <row r="25" spans="2:4" x14ac:dyDescent="0.25">
      <c r="B25" s="1" t="s">
        <v>140</v>
      </c>
      <c r="C25" s="2" t="s">
        <v>18</v>
      </c>
      <c r="D25" s="1" t="s">
        <v>28</v>
      </c>
    </row>
    <row r="26" spans="2:4" x14ac:dyDescent="0.25">
      <c r="B26" s="1" t="s">
        <v>140</v>
      </c>
      <c r="C26" s="2" t="s">
        <v>17</v>
      </c>
      <c r="D26" s="1" t="s">
        <v>29</v>
      </c>
    </row>
    <row r="27" spans="2:4" x14ac:dyDescent="0.25">
      <c r="B27" s="1" t="s">
        <v>140</v>
      </c>
      <c r="C27" s="2" t="s">
        <v>57</v>
      </c>
      <c r="D27" s="1" t="s">
        <v>30</v>
      </c>
    </row>
    <row r="28" spans="2:4" x14ac:dyDescent="0.25">
      <c r="B28" s="1" t="s">
        <v>140</v>
      </c>
      <c r="C28" s="2" t="s">
        <v>141</v>
      </c>
      <c r="D28" s="1" t="s">
        <v>31</v>
      </c>
    </row>
    <row r="29" spans="2:4" x14ac:dyDescent="0.25">
      <c r="B29" s="1" t="s">
        <v>140</v>
      </c>
      <c r="C29" s="2" t="s">
        <v>66</v>
      </c>
      <c r="D29" s="1" t="s">
        <v>32</v>
      </c>
    </row>
    <row r="30" spans="2:4" x14ac:dyDescent="0.25">
      <c r="B30" s="1" t="s">
        <v>140</v>
      </c>
      <c r="C30" s="2" t="s">
        <v>55</v>
      </c>
      <c r="D30" s="1" t="s">
        <v>33</v>
      </c>
    </row>
    <row r="31" spans="2:4" x14ac:dyDescent="0.25">
      <c r="B31" s="1" t="s">
        <v>140</v>
      </c>
      <c r="C31" s="2" t="s">
        <v>23</v>
      </c>
      <c r="D31" s="1" t="s">
        <v>34</v>
      </c>
    </row>
    <row r="32" spans="2:4" x14ac:dyDescent="0.25">
      <c r="B32" s="1" t="s">
        <v>140</v>
      </c>
      <c r="C32" s="2" t="s">
        <v>147</v>
      </c>
      <c r="D32" s="1" t="s">
        <v>35</v>
      </c>
    </row>
    <row r="33" spans="2:4" x14ac:dyDescent="0.25">
      <c r="B33" s="1" t="s">
        <v>6</v>
      </c>
      <c r="C33" s="2" t="s">
        <v>7</v>
      </c>
      <c r="D33" s="1" t="s">
        <v>26</v>
      </c>
    </row>
    <row r="34" spans="2:4" x14ac:dyDescent="0.25">
      <c r="B34" s="1" t="s">
        <v>6</v>
      </c>
      <c r="C34" s="2" t="s">
        <v>8</v>
      </c>
      <c r="D34" s="1" t="s">
        <v>27</v>
      </c>
    </row>
    <row r="35" spans="2:4" x14ac:dyDescent="0.25">
      <c r="B35" s="1" t="s">
        <v>6</v>
      </c>
      <c r="C35" s="2" t="s">
        <v>23</v>
      </c>
      <c r="D35" s="1" t="s">
        <v>28</v>
      </c>
    </row>
    <row r="36" spans="2:4" x14ac:dyDescent="0.25">
      <c r="B36" s="1" t="s">
        <v>6</v>
      </c>
      <c r="C36" s="4" t="s">
        <v>18</v>
      </c>
      <c r="D36" s="1" t="s">
        <v>29</v>
      </c>
    </row>
    <row r="37" spans="2:4" x14ac:dyDescent="0.25">
      <c r="B37" s="1" t="s">
        <v>6</v>
      </c>
      <c r="C37" s="2" t="s">
        <v>24</v>
      </c>
      <c r="D37" s="1" t="s">
        <v>30</v>
      </c>
    </row>
    <row r="38" spans="2:4" x14ac:dyDescent="0.25">
      <c r="B38" s="1" t="s">
        <v>6</v>
      </c>
      <c r="C38" s="2" t="s">
        <v>22</v>
      </c>
      <c r="D38" s="1" t="s">
        <v>31</v>
      </c>
    </row>
    <row r="39" spans="2:4" x14ac:dyDescent="0.25">
      <c r="B39" s="1" t="s">
        <v>6</v>
      </c>
      <c r="C39" s="2" t="s">
        <v>19</v>
      </c>
      <c r="D39" s="1" t="s">
        <v>32</v>
      </c>
    </row>
    <row r="40" spans="2:4" x14ac:dyDescent="0.25">
      <c r="B40" s="1" t="s">
        <v>6</v>
      </c>
      <c r="C40" s="2" t="s">
        <v>17</v>
      </c>
      <c r="D40" s="1" t="s">
        <v>33</v>
      </c>
    </row>
    <row r="41" spans="2:4" x14ac:dyDescent="0.25">
      <c r="B41" s="1" t="s">
        <v>6</v>
      </c>
      <c r="C41" s="2" t="s">
        <v>20</v>
      </c>
      <c r="D41" s="1" t="s">
        <v>34</v>
      </c>
    </row>
    <row r="42" spans="2:4" x14ac:dyDescent="0.25">
      <c r="B42" s="1" t="s">
        <v>6</v>
      </c>
      <c r="C42" s="2" t="s">
        <v>21</v>
      </c>
      <c r="D42" s="1" t="s">
        <v>35</v>
      </c>
    </row>
    <row r="43" spans="2:4" x14ac:dyDescent="0.25">
      <c r="B43" s="1" t="s">
        <v>54</v>
      </c>
      <c r="C43" s="2" t="s">
        <v>7</v>
      </c>
      <c r="D43" s="1" t="s">
        <v>26</v>
      </c>
    </row>
    <row r="44" spans="2:4" x14ac:dyDescent="0.25">
      <c r="B44" s="1" t="s">
        <v>54</v>
      </c>
      <c r="C44" s="2" t="s">
        <v>8</v>
      </c>
      <c r="D44" s="1" t="s">
        <v>27</v>
      </c>
    </row>
    <row r="45" spans="2:4" x14ac:dyDescent="0.25">
      <c r="B45" s="1" t="s">
        <v>54</v>
      </c>
      <c r="C45" s="2" t="s">
        <v>17</v>
      </c>
      <c r="D45" s="1" t="s">
        <v>28</v>
      </c>
    </row>
    <row r="46" spans="2:4" x14ac:dyDescent="0.25">
      <c r="B46" s="1" t="s">
        <v>54</v>
      </c>
      <c r="C46" s="2" t="s">
        <v>57</v>
      </c>
      <c r="D46" s="1" t="s">
        <v>29</v>
      </c>
    </row>
    <row r="47" spans="2:4" x14ac:dyDescent="0.25">
      <c r="B47" s="1" t="s">
        <v>54</v>
      </c>
      <c r="C47" s="2" t="s">
        <v>56</v>
      </c>
      <c r="D47" s="1" t="s">
        <v>30</v>
      </c>
    </row>
    <row r="48" spans="2:4" x14ac:dyDescent="0.25">
      <c r="B48" s="1" t="s">
        <v>54</v>
      </c>
      <c r="C48" s="2" t="s">
        <v>18</v>
      </c>
      <c r="D48" s="1" t="s">
        <v>31</v>
      </c>
    </row>
    <row r="49" spans="2:4" x14ac:dyDescent="0.25">
      <c r="B49" s="1" t="s">
        <v>54</v>
      </c>
      <c r="C49" s="2" t="s">
        <v>55</v>
      </c>
      <c r="D49" s="1" t="s">
        <v>32</v>
      </c>
    </row>
    <row r="50" spans="2:4" x14ac:dyDescent="0.25">
      <c r="B50" s="1" t="s">
        <v>54</v>
      </c>
      <c r="C50" s="2" t="s">
        <v>20</v>
      </c>
      <c r="D50" s="1" t="s">
        <v>33</v>
      </c>
    </row>
    <row r="51" spans="2:4" x14ac:dyDescent="0.25">
      <c r="B51" s="1" t="s">
        <v>54</v>
      </c>
      <c r="C51" s="2" t="s">
        <v>21</v>
      </c>
      <c r="D51" s="1" t="s">
        <v>34</v>
      </c>
    </row>
    <row r="52" spans="2:4" x14ac:dyDescent="0.25">
      <c r="B52" s="1" t="s">
        <v>54</v>
      </c>
      <c r="C52" s="2" t="s">
        <v>58</v>
      </c>
      <c r="D52" s="1" t="s">
        <v>35</v>
      </c>
    </row>
    <row r="53" spans="2:4" x14ac:dyDescent="0.25">
      <c r="B53" s="1" t="s">
        <v>67</v>
      </c>
      <c r="C53" s="2" t="s">
        <v>7</v>
      </c>
      <c r="D53" s="1" t="s">
        <v>26</v>
      </c>
    </row>
    <row r="54" spans="2:4" x14ac:dyDescent="0.25">
      <c r="B54" s="1" t="s">
        <v>67</v>
      </c>
      <c r="C54" s="2" t="s">
        <v>8</v>
      </c>
      <c r="D54" s="1" t="s">
        <v>27</v>
      </c>
    </row>
    <row r="55" spans="2:4" x14ac:dyDescent="0.25">
      <c r="B55" s="1" t="s">
        <v>67</v>
      </c>
      <c r="C55" s="2" t="s">
        <v>66</v>
      </c>
      <c r="D55" s="1" t="s">
        <v>28</v>
      </c>
    </row>
    <row r="56" spans="2:4" x14ac:dyDescent="0.25">
      <c r="B56" s="1" t="s">
        <v>67</v>
      </c>
      <c r="C56" s="2" t="s">
        <v>64</v>
      </c>
      <c r="D56" s="1" t="s">
        <v>29</v>
      </c>
    </row>
    <row r="57" spans="2:4" x14ac:dyDescent="0.25">
      <c r="B57" s="1" t="s">
        <v>67</v>
      </c>
      <c r="C57" s="2" t="s">
        <v>65</v>
      </c>
      <c r="D57" s="1" t="s">
        <v>30</v>
      </c>
    </row>
    <row r="58" spans="2:4" x14ac:dyDescent="0.25">
      <c r="B58" s="1" t="s">
        <v>67</v>
      </c>
      <c r="C58" s="2" t="s">
        <v>18</v>
      </c>
      <c r="D58" s="1" t="s">
        <v>31</v>
      </c>
    </row>
    <row r="59" spans="2:4" x14ac:dyDescent="0.25">
      <c r="B59" s="1" t="s">
        <v>67</v>
      </c>
      <c r="C59" s="2" t="s">
        <v>17</v>
      </c>
      <c r="D59" s="1" t="s">
        <v>32</v>
      </c>
    </row>
    <row r="60" spans="2:4" x14ac:dyDescent="0.25">
      <c r="B60" s="1" t="s">
        <v>67</v>
      </c>
      <c r="C60" s="2" t="s">
        <v>63</v>
      </c>
      <c r="D60" s="1" t="s">
        <v>33</v>
      </c>
    </row>
    <row r="61" spans="2:4" x14ac:dyDescent="0.25">
      <c r="B61" s="1" t="s">
        <v>67</v>
      </c>
      <c r="C61" s="2" t="s">
        <v>23</v>
      </c>
      <c r="D61" s="1" t="s">
        <v>34</v>
      </c>
    </row>
    <row r="62" spans="2:4" x14ac:dyDescent="0.25">
      <c r="B62" s="1" t="s">
        <v>67</v>
      </c>
      <c r="C62" s="2" t="s">
        <v>21</v>
      </c>
      <c r="D62" s="1" t="s">
        <v>35</v>
      </c>
    </row>
    <row r="63" spans="2:4" x14ac:dyDescent="0.25">
      <c r="B63" s="1" t="s">
        <v>80</v>
      </c>
      <c r="C63" s="2" t="s">
        <v>7</v>
      </c>
      <c r="D63" s="1" t="s">
        <v>26</v>
      </c>
    </row>
    <row r="64" spans="2:4" x14ac:dyDescent="0.25">
      <c r="B64" s="1" t="s">
        <v>80</v>
      </c>
      <c r="C64" s="2" t="s">
        <v>8</v>
      </c>
      <c r="D64" s="1" t="s">
        <v>27</v>
      </c>
    </row>
    <row r="65" spans="2:4" x14ac:dyDescent="0.25">
      <c r="B65" s="1" t="s">
        <v>80</v>
      </c>
      <c r="C65" s="2" t="s">
        <v>77</v>
      </c>
      <c r="D65" s="1" t="s">
        <v>28</v>
      </c>
    </row>
    <row r="66" spans="2:4" x14ac:dyDescent="0.25">
      <c r="B66" s="1" t="s">
        <v>80</v>
      </c>
      <c r="C66" s="2" t="s">
        <v>79</v>
      </c>
      <c r="D66" s="1" t="s">
        <v>29</v>
      </c>
    </row>
    <row r="67" spans="2:4" x14ac:dyDescent="0.25">
      <c r="B67" s="1" t="s">
        <v>80</v>
      </c>
      <c r="C67" s="2" t="s">
        <v>66</v>
      </c>
      <c r="D67" s="1" t="s">
        <v>30</v>
      </c>
    </row>
    <row r="68" spans="2:4" x14ac:dyDescent="0.25">
      <c r="B68" s="1" t="s">
        <v>80</v>
      </c>
      <c r="C68" s="2" t="s">
        <v>64</v>
      </c>
      <c r="D68" s="1" t="s">
        <v>31</v>
      </c>
    </row>
    <row r="69" spans="2:4" x14ac:dyDescent="0.25">
      <c r="B69" s="1" t="s">
        <v>80</v>
      </c>
      <c r="C69" s="2" t="s">
        <v>65</v>
      </c>
      <c r="D69" s="1" t="s">
        <v>32</v>
      </c>
    </row>
    <row r="70" spans="2:4" x14ac:dyDescent="0.25">
      <c r="B70" s="1" t="s">
        <v>80</v>
      </c>
      <c r="C70" s="2" t="s">
        <v>78</v>
      </c>
      <c r="D70" s="1" t="s">
        <v>33</v>
      </c>
    </row>
    <row r="71" spans="2:4" x14ac:dyDescent="0.25">
      <c r="B71" s="1" t="s">
        <v>80</v>
      </c>
      <c r="C71" s="2" t="s">
        <v>17</v>
      </c>
      <c r="D71" s="1" t="s">
        <v>34</v>
      </c>
    </row>
    <row r="72" spans="2:4" x14ac:dyDescent="0.25">
      <c r="B72" s="1" t="s">
        <v>80</v>
      </c>
      <c r="C72" s="2" t="s">
        <v>58</v>
      </c>
      <c r="D72" s="1" t="s">
        <v>35</v>
      </c>
    </row>
    <row r="73" spans="2:4" x14ac:dyDescent="0.25">
      <c r="B73" s="1" t="s">
        <v>90</v>
      </c>
      <c r="C73" s="2" t="s">
        <v>7</v>
      </c>
      <c r="D73" s="1" t="s">
        <v>26</v>
      </c>
    </row>
    <row r="74" spans="2:4" x14ac:dyDescent="0.25">
      <c r="B74" s="1" t="s">
        <v>90</v>
      </c>
      <c r="C74" s="2" t="s">
        <v>8</v>
      </c>
      <c r="D74" s="1" t="s">
        <v>27</v>
      </c>
    </row>
    <row r="75" spans="2:4" x14ac:dyDescent="0.25">
      <c r="B75" s="1" t="s">
        <v>90</v>
      </c>
      <c r="C75" s="2" t="s">
        <v>78</v>
      </c>
      <c r="D75" s="1" t="s">
        <v>28</v>
      </c>
    </row>
    <row r="76" spans="2:4" x14ac:dyDescent="0.25">
      <c r="B76" s="1" t="s">
        <v>90</v>
      </c>
      <c r="C76" s="2" t="s">
        <v>58</v>
      </c>
      <c r="D76" s="1" t="s">
        <v>29</v>
      </c>
    </row>
    <row r="77" spans="2:4" x14ac:dyDescent="0.25">
      <c r="B77" s="1" t="s">
        <v>90</v>
      </c>
      <c r="C77" s="2" t="s">
        <v>87</v>
      </c>
      <c r="D77" s="1" t="s">
        <v>30</v>
      </c>
    </row>
    <row r="78" spans="2:4" x14ac:dyDescent="0.25">
      <c r="B78" s="1" t="s">
        <v>90</v>
      </c>
      <c r="C78" s="2" t="s">
        <v>89</v>
      </c>
      <c r="D78" s="1" t="s">
        <v>31</v>
      </c>
    </row>
    <row r="79" spans="2:4" x14ac:dyDescent="0.25">
      <c r="B79" s="1" t="s">
        <v>90</v>
      </c>
      <c r="C79" s="2" t="s">
        <v>88</v>
      </c>
      <c r="D79" s="1" t="s">
        <v>32</v>
      </c>
    </row>
    <row r="80" spans="2:4" x14ac:dyDescent="0.25">
      <c r="B80" s="1" t="s">
        <v>90</v>
      </c>
      <c r="C80" s="2" t="s">
        <v>85</v>
      </c>
      <c r="D80" s="1" t="s">
        <v>33</v>
      </c>
    </row>
    <row r="81" spans="2:4" x14ac:dyDescent="0.25">
      <c r="B81" s="1" t="s">
        <v>90</v>
      </c>
      <c r="C81" s="2" t="s">
        <v>86</v>
      </c>
      <c r="D81" s="1" t="s">
        <v>34</v>
      </c>
    </row>
    <row r="82" spans="2:4" x14ac:dyDescent="0.25">
      <c r="B82" s="1" t="s">
        <v>90</v>
      </c>
      <c r="C82" s="2" t="s">
        <v>84</v>
      </c>
      <c r="D82" s="1" t="s">
        <v>35</v>
      </c>
    </row>
    <row r="83" spans="2:4" x14ac:dyDescent="0.25">
      <c r="B83" s="1" t="s">
        <v>91</v>
      </c>
      <c r="C83" s="2" t="s">
        <v>7</v>
      </c>
      <c r="D83" s="1" t="s">
        <v>26</v>
      </c>
    </row>
    <row r="84" spans="2:4" x14ac:dyDescent="0.25">
      <c r="B84" s="1" t="s">
        <v>91</v>
      </c>
      <c r="C84" s="2" t="s">
        <v>8</v>
      </c>
      <c r="D84" s="1" t="s">
        <v>27</v>
      </c>
    </row>
    <row r="85" spans="2:4" x14ac:dyDescent="0.25">
      <c r="B85" s="1" t="s">
        <v>91</v>
      </c>
      <c r="C85" s="2" t="s">
        <v>93</v>
      </c>
      <c r="D85" s="1" t="s">
        <v>28</v>
      </c>
    </row>
    <row r="86" spans="2:4" x14ac:dyDescent="0.25">
      <c r="B86" s="1" t="s">
        <v>91</v>
      </c>
      <c r="C86" s="2" t="s">
        <v>58</v>
      </c>
      <c r="D86" s="1" t="s">
        <v>29</v>
      </c>
    </row>
    <row r="87" spans="2:4" x14ac:dyDescent="0.25">
      <c r="B87" s="1" t="s">
        <v>91</v>
      </c>
      <c r="C87" s="2" t="s">
        <v>56</v>
      </c>
      <c r="D87" s="1" t="s">
        <v>30</v>
      </c>
    </row>
    <row r="88" spans="2:4" x14ac:dyDescent="0.25">
      <c r="B88" s="1" t="s">
        <v>91</v>
      </c>
      <c r="C88" s="2" t="s">
        <v>94</v>
      </c>
      <c r="D88" s="1" t="s">
        <v>31</v>
      </c>
    </row>
    <row r="89" spans="2:4" x14ac:dyDescent="0.25">
      <c r="B89" s="1" t="s">
        <v>91</v>
      </c>
      <c r="C89" s="2" t="s">
        <v>92</v>
      </c>
      <c r="D89" s="1" t="s">
        <v>32</v>
      </c>
    </row>
    <row r="90" spans="2:4" x14ac:dyDescent="0.25">
      <c r="B90" s="1" t="s">
        <v>91</v>
      </c>
      <c r="C90" s="2" t="s">
        <v>85</v>
      </c>
      <c r="D90" s="1" t="s">
        <v>33</v>
      </c>
    </row>
    <row r="91" spans="2:4" x14ac:dyDescent="0.25">
      <c r="B91" s="1" t="s">
        <v>91</v>
      </c>
      <c r="C91" s="2" t="s">
        <v>17</v>
      </c>
      <c r="D91" s="1" t="s">
        <v>34</v>
      </c>
    </row>
    <row r="92" spans="2:4" x14ac:dyDescent="0.25">
      <c r="B92" s="1" t="s">
        <v>91</v>
      </c>
      <c r="C92" s="2" t="s">
        <v>84</v>
      </c>
      <c r="D92" s="1" t="s">
        <v>35</v>
      </c>
    </row>
    <row r="93" spans="2:4" x14ac:dyDescent="0.25">
      <c r="B93" s="1" t="s">
        <v>95</v>
      </c>
      <c r="C93" s="2" t="s">
        <v>7</v>
      </c>
      <c r="D93" s="1" t="s">
        <v>26</v>
      </c>
    </row>
    <row r="94" spans="2:4" x14ac:dyDescent="0.25">
      <c r="B94" s="1" t="s">
        <v>95</v>
      </c>
      <c r="C94" s="2" t="s">
        <v>58</v>
      </c>
      <c r="D94" s="1" t="s">
        <v>27</v>
      </c>
    </row>
    <row r="95" spans="2:4" x14ac:dyDescent="0.25">
      <c r="B95" s="1" t="s">
        <v>95</v>
      </c>
      <c r="C95" s="2" t="s">
        <v>79</v>
      </c>
      <c r="D95" s="1" t="s">
        <v>28</v>
      </c>
    </row>
    <row r="96" spans="2:4" x14ac:dyDescent="0.25">
      <c r="B96" s="1" t="s">
        <v>95</v>
      </c>
      <c r="C96" s="2" t="s">
        <v>56</v>
      </c>
      <c r="D96" s="1" t="s">
        <v>29</v>
      </c>
    </row>
    <row r="97" spans="2:4" x14ac:dyDescent="0.25">
      <c r="B97" s="1" t="s">
        <v>95</v>
      </c>
      <c r="C97" s="2" t="s">
        <v>8</v>
      </c>
      <c r="D97" s="1" t="s">
        <v>30</v>
      </c>
    </row>
    <row r="98" spans="2:4" x14ac:dyDescent="0.25">
      <c r="B98" s="1" t="s">
        <v>95</v>
      </c>
      <c r="C98" s="2" t="s">
        <v>97</v>
      </c>
      <c r="D98" s="1" t="s">
        <v>31</v>
      </c>
    </row>
    <row r="99" spans="2:4" x14ac:dyDescent="0.25">
      <c r="B99" s="1" t="s">
        <v>95</v>
      </c>
      <c r="C99" s="2" t="s">
        <v>96</v>
      </c>
      <c r="D99" s="1" t="s">
        <v>32</v>
      </c>
    </row>
    <row r="100" spans="2:4" x14ac:dyDescent="0.25">
      <c r="B100" s="1" t="s">
        <v>95</v>
      </c>
      <c r="C100" s="2" t="s">
        <v>98</v>
      </c>
      <c r="D100" s="1" t="s">
        <v>33</v>
      </c>
    </row>
    <row r="101" spans="2:4" x14ac:dyDescent="0.25">
      <c r="B101" s="1" t="s">
        <v>95</v>
      </c>
      <c r="C101" s="2" t="s">
        <v>100</v>
      </c>
      <c r="D101" s="1" t="s">
        <v>34</v>
      </c>
    </row>
    <row r="102" spans="2:4" x14ac:dyDescent="0.25">
      <c r="B102" s="1" t="s">
        <v>95</v>
      </c>
      <c r="C102" s="2" t="s">
        <v>99</v>
      </c>
      <c r="D102" s="1" t="s">
        <v>35</v>
      </c>
    </row>
    <row r="103" spans="2:4" x14ac:dyDescent="0.25">
      <c r="B103" s="1" t="s">
        <v>102</v>
      </c>
      <c r="C103" s="2" t="s">
        <v>58</v>
      </c>
      <c r="D103" s="1" t="s">
        <v>26</v>
      </c>
    </row>
    <row r="104" spans="2:4" x14ac:dyDescent="0.25">
      <c r="B104" s="1" t="s">
        <v>102</v>
      </c>
      <c r="C104" s="2" t="s">
        <v>7</v>
      </c>
      <c r="D104" s="1" t="s">
        <v>27</v>
      </c>
    </row>
    <row r="105" spans="2:4" x14ac:dyDescent="0.25">
      <c r="B105" s="1" t="s">
        <v>102</v>
      </c>
      <c r="C105" s="2" t="s">
        <v>8</v>
      </c>
      <c r="D105" s="1" t="s">
        <v>28</v>
      </c>
    </row>
    <row r="106" spans="2:4" x14ac:dyDescent="0.25">
      <c r="B106" s="1" t="s">
        <v>102</v>
      </c>
      <c r="C106" s="2" t="s">
        <v>92</v>
      </c>
      <c r="D106" s="1" t="s">
        <v>29</v>
      </c>
    </row>
    <row r="107" spans="2:4" x14ac:dyDescent="0.25">
      <c r="B107" s="1" t="s">
        <v>102</v>
      </c>
      <c r="C107" s="2" t="s">
        <v>107</v>
      </c>
      <c r="D107" s="1" t="s">
        <v>30</v>
      </c>
    </row>
    <row r="108" spans="2:4" x14ac:dyDescent="0.25">
      <c r="B108" s="1" t="s">
        <v>102</v>
      </c>
      <c r="C108" s="2" t="s">
        <v>103</v>
      </c>
      <c r="D108" s="1" t="s">
        <v>31</v>
      </c>
    </row>
    <row r="109" spans="2:4" x14ac:dyDescent="0.25">
      <c r="B109" s="1" t="s">
        <v>102</v>
      </c>
      <c r="C109" s="2" t="s">
        <v>106</v>
      </c>
      <c r="D109" s="1" t="s">
        <v>32</v>
      </c>
    </row>
    <row r="110" spans="2:4" x14ac:dyDescent="0.25">
      <c r="B110" s="1" t="s">
        <v>102</v>
      </c>
      <c r="C110" s="2" t="s">
        <v>105</v>
      </c>
      <c r="D110" s="1" t="s">
        <v>33</v>
      </c>
    </row>
    <row r="111" spans="2:4" x14ac:dyDescent="0.25">
      <c r="B111" s="1" t="s">
        <v>102</v>
      </c>
      <c r="C111" s="2" t="s">
        <v>104</v>
      </c>
      <c r="D111" s="1" t="s">
        <v>34</v>
      </c>
    </row>
    <row r="112" spans="2:4" x14ac:dyDescent="0.25">
      <c r="B112" s="1" t="s">
        <v>102</v>
      </c>
      <c r="C112" s="2" t="s">
        <v>99</v>
      </c>
      <c r="D112" s="1" t="s">
        <v>35</v>
      </c>
    </row>
    <row r="113" spans="2:4" x14ac:dyDescent="0.25">
      <c r="B113" s="1" t="s">
        <v>108</v>
      </c>
      <c r="C113" s="2" t="s">
        <v>7</v>
      </c>
      <c r="D113" s="1" t="s">
        <v>26</v>
      </c>
    </row>
    <row r="114" spans="2:4" x14ac:dyDescent="0.25">
      <c r="B114" s="1" t="s">
        <v>108</v>
      </c>
      <c r="C114" s="2" t="s">
        <v>8</v>
      </c>
      <c r="D114" s="1" t="s">
        <v>27</v>
      </c>
    </row>
    <row r="115" spans="2:4" x14ac:dyDescent="0.25">
      <c r="B115" s="1" t="s">
        <v>108</v>
      </c>
      <c r="C115" s="2" t="s">
        <v>93</v>
      </c>
      <c r="D115" s="1" t="s">
        <v>28</v>
      </c>
    </row>
    <row r="116" spans="2:4" x14ac:dyDescent="0.25">
      <c r="B116" s="1" t="s">
        <v>108</v>
      </c>
      <c r="C116" s="2" t="s">
        <v>111</v>
      </c>
      <c r="D116" s="1" t="s">
        <v>29</v>
      </c>
    </row>
    <row r="117" spans="2:4" x14ac:dyDescent="0.25">
      <c r="B117" s="1" t="s">
        <v>108</v>
      </c>
      <c r="C117" s="2" t="s">
        <v>109</v>
      </c>
      <c r="D117" s="1" t="s">
        <v>30</v>
      </c>
    </row>
    <row r="118" spans="2:4" x14ac:dyDescent="0.25">
      <c r="B118" s="1" t="s">
        <v>108</v>
      </c>
      <c r="C118" s="2" t="s">
        <v>107</v>
      </c>
      <c r="D118" s="1" t="s">
        <v>31</v>
      </c>
    </row>
    <row r="119" spans="2:4" x14ac:dyDescent="0.25">
      <c r="B119" s="1" t="s">
        <v>108</v>
      </c>
      <c r="C119" s="2" t="s">
        <v>105</v>
      </c>
      <c r="D119" s="1" t="s">
        <v>32</v>
      </c>
    </row>
    <row r="120" spans="2:4" x14ac:dyDescent="0.25">
      <c r="B120" s="1" t="s">
        <v>108</v>
      </c>
      <c r="C120" s="2" t="s">
        <v>96</v>
      </c>
      <c r="D120" s="1" t="s">
        <v>33</v>
      </c>
    </row>
    <row r="121" spans="2:4" x14ac:dyDescent="0.25">
      <c r="B121" s="1" t="s">
        <v>108</v>
      </c>
      <c r="C121" s="2" t="s">
        <v>103</v>
      </c>
      <c r="D121" s="1" t="s">
        <v>34</v>
      </c>
    </row>
    <row r="122" spans="2:4" x14ac:dyDescent="0.25">
      <c r="B122" s="1" t="s">
        <v>108</v>
      </c>
      <c r="C122" s="2" t="s">
        <v>110</v>
      </c>
      <c r="D122" s="1" t="s">
        <v>35</v>
      </c>
    </row>
    <row r="123" spans="2:4" x14ac:dyDescent="0.25">
      <c r="B123" s="1" t="s">
        <v>114</v>
      </c>
      <c r="C123" s="2" t="s">
        <v>7</v>
      </c>
      <c r="D123" s="1" t="s">
        <v>26</v>
      </c>
    </row>
    <row r="124" spans="2:4" x14ac:dyDescent="0.25">
      <c r="B124" s="1" t="s">
        <v>114</v>
      </c>
      <c r="C124" s="2" t="s">
        <v>105</v>
      </c>
      <c r="D124" s="1" t="s">
        <v>27</v>
      </c>
    </row>
    <row r="125" spans="2:4" x14ac:dyDescent="0.25">
      <c r="B125" s="1" t="s">
        <v>114</v>
      </c>
      <c r="C125" s="2" t="s">
        <v>8</v>
      </c>
      <c r="D125" s="1" t="s">
        <v>28</v>
      </c>
    </row>
    <row r="126" spans="2:4" x14ac:dyDescent="0.25">
      <c r="B126" s="1" t="s">
        <v>114</v>
      </c>
      <c r="C126" s="2" t="s">
        <v>92</v>
      </c>
      <c r="D126" s="1" t="s">
        <v>29</v>
      </c>
    </row>
    <row r="127" spans="2:4" x14ac:dyDescent="0.25">
      <c r="B127" s="1" t="s">
        <v>114</v>
      </c>
      <c r="C127" s="2" t="s">
        <v>109</v>
      </c>
      <c r="D127" s="1" t="s">
        <v>30</v>
      </c>
    </row>
    <row r="128" spans="2:4" x14ac:dyDescent="0.25">
      <c r="B128" s="1" t="s">
        <v>114</v>
      </c>
      <c r="C128" s="2" t="s">
        <v>118</v>
      </c>
      <c r="D128" s="1" t="s">
        <v>31</v>
      </c>
    </row>
    <row r="129" spans="2:4" x14ac:dyDescent="0.25">
      <c r="B129" s="1" t="s">
        <v>114</v>
      </c>
      <c r="C129" s="2" t="s">
        <v>116</v>
      </c>
      <c r="D129" s="1" t="s">
        <v>32</v>
      </c>
    </row>
    <row r="130" spans="2:4" x14ac:dyDescent="0.25">
      <c r="B130" s="1" t="s">
        <v>114</v>
      </c>
      <c r="C130" s="2" t="s">
        <v>115</v>
      </c>
      <c r="D130" s="1" t="s">
        <v>33</v>
      </c>
    </row>
    <row r="131" spans="2:4" x14ac:dyDescent="0.25">
      <c r="B131" s="1" t="s">
        <v>114</v>
      </c>
      <c r="C131" s="2" t="s">
        <v>97</v>
      </c>
      <c r="D131" s="1" t="s">
        <v>34</v>
      </c>
    </row>
    <row r="132" spans="2:4" x14ac:dyDescent="0.25">
      <c r="B132" s="1" t="s">
        <v>114</v>
      </c>
      <c r="C132" s="2" t="s">
        <v>117</v>
      </c>
      <c r="D132" s="1" t="s">
        <v>35</v>
      </c>
    </row>
    <row r="133" spans="2:4" x14ac:dyDescent="0.25">
      <c r="B133" s="17" t="s">
        <v>127</v>
      </c>
      <c r="C133" s="2" t="s">
        <v>7</v>
      </c>
      <c r="D133" s="1" t="s">
        <v>26</v>
      </c>
    </row>
    <row r="134" spans="2:4" x14ac:dyDescent="0.25">
      <c r="B134" s="17" t="s">
        <v>127</v>
      </c>
      <c r="C134" s="2" t="s">
        <v>58</v>
      </c>
      <c r="D134" s="1" t="s">
        <v>27</v>
      </c>
    </row>
    <row r="135" spans="2:4" x14ac:dyDescent="0.25">
      <c r="B135" s="17" t="s">
        <v>127</v>
      </c>
      <c r="C135" s="2" t="s">
        <v>92</v>
      </c>
      <c r="D135" s="1" t="s">
        <v>28</v>
      </c>
    </row>
    <row r="136" spans="2:4" x14ac:dyDescent="0.25">
      <c r="B136" s="17" t="s">
        <v>127</v>
      </c>
      <c r="C136" s="2" t="s">
        <v>105</v>
      </c>
      <c r="D136" s="1" t="s">
        <v>29</v>
      </c>
    </row>
    <row r="137" spans="2:4" x14ac:dyDescent="0.25">
      <c r="B137" s="17" t="s">
        <v>127</v>
      </c>
      <c r="C137" s="2" t="s">
        <v>111</v>
      </c>
      <c r="D137" s="1" t="s">
        <v>30</v>
      </c>
    </row>
    <row r="138" spans="2:4" x14ac:dyDescent="0.25">
      <c r="B138" s="17" t="s">
        <v>127</v>
      </c>
      <c r="C138" s="2" t="s">
        <v>8</v>
      </c>
      <c r="D138" s="1" t="s">
        <v>31</v>
      </c>
    </row>
    <row r="139" spans="2:4" x14ac:dyDescent="0.25">
      <c r="B139" s="17" t="s">
        <v>127</v>
      </c>
      <c r="C139" s="2" t="s">
        <v>128</v>
      </c>
      <c r="D139" s="1" t="s">
        <v>32</v>
      </c>
    </row>
    <row r="140" spans="2:4" x14ac:dyDescent="0.25">
      <c r="B140" s="17" t="s">
        <v>127</v>
      </c>
      <c r="C140" s="2" t="s">
        <v>116</v>
      </c>
      <c r="D140" s="1" t="s">
        <v>33</v>
      </c>
    </row>
    <row r="141" spans="2:4" x14ac:dyDescent="0.25">
      <c r="B141" s="17" t="s">
        <v>127</v>
      </c>
      <c r="C141" s="2" t="s">
        <v>109</v>
      </c>
      <c r="D141" s="1" t="s">
        <v>34</v>
      </c>
    </row>
    <row r="142" spans="2:4" x14ac:dyDescent="0.25">
      <c r="B142" s="17" t="s">
        <v>127</v>
      </c>
      <c r="C142" s="2" t="s">
        <v>115</v>
      </c>
      <c r="D142" s="1" t="s">
        <v>35</v>
      </c>
    </row>
    <row r="143" spans="2:4" x14ac:dyDescent="0.25">
      <c r="B143" s="1" t="s">
        <v>121</v>
      </c>
      <c r="C143" s="2" t="s">
        <v>7</v>
      </c>
      <c r="D143" s="1" t="s">
        <v>26</v>
      </c>
    </row>
    <row r="144" spans="2:4" x14ac:dyDescent="0.25">
      <c r="B144" s="1" t="s">
        <v>121</v>
      </c>
      <c r="C144" s="2" t="s">
        <v>92</v>
      </c>
      <c r="D144" s="1" t="s">
        <v>27</v>
      </c>
    </row>
    <row r="145" spans="2:4" x14ac:dyDescent="0.25">
      <c r="B145" s="1" t="s">
        <v>121</v>
      </c>
      <c r="C145" s="2" t="s">
        <v>8</v>
      </c>
      <c r="D145" s="1" t="s">
        <v>28</v>
      </c>
    </row>
    <row r="146" spans="2:4" x14ac:dyDescent="0.25">
      <c r="B146" s="1" t="s">
        <v>121</v>
      </c>
      <c r="C146" s="2" t="s">
        <v>111</v>
      </c>
      <c r="D146" s="1" t="s">
        <v>29</v>
      </c>
    </row>
    <row r="147" spans="2:4" x14ac:dyDescent="0.25">
      <c r="B147" s="1" t="s">
        <v>121</v>
      </c>
      <c r="C147" s="2" t="s">
        <v>105</v>
      </c>
      <c r="D147" s="1" t="s">
        <v>30</v>
      </c>
    </row>
    <row r="148" spans="2:4" x14ac:dyDescent="0.25">
      <c r="B148" s="1" t="s">
        <v>121</v>
      </c>
      <c r="C148" s="2" t="s">
        <v>123</v>
      </c>
      <c r="D148" s="1" t="s">
        <v>31</v>
      </c>
    </row>
    <row r="149" spans="2:4" x14ac:dyDescent="0.25">
      <c r="B149" s="1" t="s">
        <v>121</v>
      </c>
      <c r="C149" s="2" t="s">
        <v>109</v>
      </c>
      <c r="D149" s="1" t="s">
        <v>32</v>
      </c>
    </row>
    <row r="150" spans="2:4" x14ac:dyDescent="0.25">
      <c r="B150" s="1" t="s">
        <v>121</v>
      </c>
      <c r="C150" s="2" t="s">
        <v>122</v>
      </c>
      <c r="D150" s="1" t="s">
        <v>33</v>
      </c>
    </row>
    <row r="151" spans="2:4" x14ac:dyDescent="0.25">
      <c r="B151" s="1" t="s">
        <v>121</v>
      </c>
      <c r="C151" s="2" t="s">
        <v>106</v>
      </c>
      <c r="D151" s="1" t="s">
        <v>34</v>
      </c>
    </row>
    <row r="152" spans="2:4" ht="14.25" customHeight="1" x14ac:dyDescent="0.25">
      <c r="B152" s="1" t="s">
        <v>121</v>
      </c>
      <c r="C152" s="2" t="s">
        <v>124</v>
      </c>
      <c r="D152" s="1" t="s">
        <v>35</v>
      </c>
    </row>
    <row r="153" spans="2:4" x14ac:dyDescent="0.25">
      <c r="B153" s="1" t="s">
        <v>125</v>
      </c>
      <c r="C153" s="2" t="s">
        <v>105</v>
      </c>
      <c r="D153" s="1" t="s">
        <v>26</v>
      </c>
    </row>
    <row r="154" spans="2:4" x14ac:dyDescent="0.25">
      <c r="B154" s="1" t="s">
        <v>125</v>
      </c>
      <c r="C154" s="2" t="s">
        <v>92</v>
      </c>
      <c r="D154" s="1" t="s">
        <v>27</v>
      </c>
    </row>
    <row r="155" spans="2:4" x14ac:dyDescent="0.25">
      <c r="B155" s="1" t="s">
        <v>125</v>
      </c>
      <c r="C155" s="2" t="s">
        <v>123</v>
      </c>
      <c r="D155" s="1" t="s">
        <v>28</v>
      </c>
    </row>
    <row r="156" spans="2:4" x14ac:dyDescent="0.25">
      <c r="B156" s="1" t="s">
        <v>125</v>
      </c>
      <c r="C156" s="2" t="s">
        <v>7</v>
      </c>
      <c r="D156" s="1" t="s">
        <v>29</v>
      </c>
    </row>
    <row r="157" spans="2:4" x14ac:dyDescent="0.25">
      <c r="B157" s="1" t="s">
        <v>125</v>
      </c>
      <c r="C157" s="2" t="s">
        <v>130</v>
      </c>
      <c r="D157" s="1" t="s">
        <v>30</v>
      </c>
    </row>
    <row r="158" spans="2:4" x14ac:dyDescent="0.25">
      <c r="B158" s="1" t="s">
        <v>125</v>
      </c>
      <c r="C158" s="2" t="s">
        <v>111</v>
      </c>
      <c r="D158" s="1" t="s">
        <v>31</v>
      </c>
    </row>
    <row r="159" spans="2:4" x14ac:dyDescent="0.25">
      <c r="B159" s="1" t="s">
        <v>125</v>
      </c>
      <c r="C159" s="2" t="s">
        <v>131</v>
      </c>
      <c r="D159" s="1" t="s">
        <v>32</v>
      </c>
    </row>
    <row r="160" spans="2:4" x14ac:dyDescent="0.25">
      <c r="B160" s="1" t="s">
        <v>125</v>
      </c>
      <c r="C160" s="2" t="s">
        <v>109</v>
      </c>
      <c r="D160" s="1" t="s">
        <v>33</v>
      </c>
    </row>
    <row r="161" spans="2:4" x14ac:dyDescent="0.25">
      <c r="B161" s="1" t="s">
        <v>125</v>
      </c>
      <c r="C161" s="2" t="s">
        <v>116</v>
      </c>
      <c r="D161" s="1" t="s">
        <v>34</v>
      </c>
    </row>
    <row r="162" spans="2:4" x14ac:dyDescent="0.25">
      <c r="B162" s="1" t="s">
        <v>125</v>
      </c>
      <c r="C162" s="2" t="s">
        <v>8</v>
      </c>
      <c r="D162" s="1" t="s">
        <v>35</v>
      </c>
    </row>
  </sheetData>
  <autoFilter ref="B2:D162" xr:uid="{BD4B0C60-044C-445A-8B5B-4EEA4DEDB3C5}"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66AA-83AA-4D13-8BEB-B1D89FFD1418}">
  <dimension ref="B2:E25"/>
  <sheetViews>
    <sheetView showGridLines="0" workbookViewId="0">
      <selection activeCell="E30" sqref="E30"/>
    </sheetView>
  </sheetViews>
  <sheetFormatPr baseColWidth="10" defaultRowHeight="15" x14ac:dyDescent="0.25"/>
  <cols>
    <col min="1" max="1" width="4.28515625" customWidth="1"/>
    <col min="2" max="2" width="21.5703125" bestFit="1" customWidth="1"/>
    <col min="3" max="4" width="13" bestFit="1" customWidth="1"/>
    <col min="5" max="5" width="98.7109375" bestFit="1" customWidth="1"/>
  </cols>
  <sheetData>
    <row r="2" spans="2:5" x14ac:dyDescent="0.25">
      <c r="B2" s="3" t="s">
        <v>0</v>
      </c>
      <c r="C2" s="3" t="s">
        <v>12</v>
      </c>
      <c r="D2" s="3" t="s">
        <v>135</v>
      </c>
      <c r="E2" s="3" t="s">
        <v>136</v>
      </c>
    </row>
    <row r="3" spans="2:5" x14ac:dyDescent="0.25">
      <c r="B3" s="2" t="s">
        <v>7</v>
      </c>
      <c r="C3" s="1" t="s">
        <v>26</v>
      </c>
      <c r="D3" s="1">
        <v>12</v>
      </c>
      <c r="E3" s="1" t="s">
        <v>158</v>
      </c>
    </row>
    <row r="4" spans="2:5" x14ac:dyDescent="0.25">
      <c r="B4" s="2" t="s">
        <v>7</v>
      </c>
      <c r="C4" s="1" t="s">
        <v>27</v>
      </c>
      <c r="D4" s="1">
        <v>2</v>
      </c>
      <c r="E4" s="1" t="s">
        <v>157</v>
      </c>
    </row>
    <row r="5" spans="2:5" x14ac:dyDescent="0.25">
      <c r="B5" s="4" t="s">
        <v>7</v>
      </c>
      <c r="C5" s="1" t="s">
        <v>28</v>
      </c>
      <c r="D5" s="1">
        <v>1</v>
      </c>
      <c r="E5" s="1" t="s">
        <v>138</v>
      </c>
    </row>
    <row r="6" spans="2:5" x14ac:dyDescent="0.25">
      <c r="B6" s="2" t="s">
        <v>8</v>
      </c>
      <c r="C6" s="1" t="s">
        <v>26</v>
      </c>
      <c r="D6" s="1">
        <v>1</v>
      </c>
      <c r="E6" s="1" t="s">
        <v>139</v>
      </c>
    </row>
    <row r="7" spans="2:5" x14ac:dyDescent="0.25">
      <c r="B7" s="2" t="s">
        <v>8</v>
      </c>
      <c r="C7" s="1" t="s">
        <v>27</v>
      </c>
      <c r="D7" s="1">
        <v>9</v>
      </c>
      <c r="E7" s="1" t="s">
        <v>154</v>
      </c>
    </row>
    <row r="8" spans="2:5" x14ac:dyDescent="0.25">
      <c r="B8" s="2" t="s">
        <v>8</v>
      </c>
      <c r="C8" s="1" t="s">
        <v>28</v>
      </c>
      <c r="D8" s="1">
        <v>3</v>
      </c>
      <c r="E8" s="1" t="s">
        <v>155</v>
      </c>
    </row>
    <row r="9" spans="2:5" x14ac:dyDescent="0.25">
      <c r="B9" s="2" t="s">
        <v>58</v>
      </c>
      <c r="C9" s="1" t="s">
        <v>26</v>
      </c>
      <c r="D9" s="1">
        <v>1</v>
      </c>
      <c r="E9" s="1" t="s">
        <v>102</v>
      </c>
    </row>
    <row r="10" spans="2:5" x14ac:dyDescent="0.25">
      <c r="B10" s="2" t="s">
        <v>58</v>
      </c>
      <c r="C10" s="1" t="s">
        <v>27</v>
      </c>
      <c r="D10" s="1">
        <v>2</v>
      </c>
      <c r="E10" s="1" t="s">
        <v>159</v>
      </c>
    </row>
    <row r="11" spans="2:5" x14ac:dyDescent="0.25">
      <c r="B11" s="2" t="s">
        <v>105</v>
      </c>
      <c r="C11" s="1" t="s">
        <v>26</v>
      </c>
      <c r="D11" s="1">
        <v>1</v>
      </c>
      <c r="E11" s="1" t="s">
        <v>125</v>
      </c>
    </row>
    <row r="12" spans="2:5" x14ac:dyDescent="0.25">
      <c r="B12" s="2" t="s">
        <v>105</v>
      </c>
      <c r="C12" s="1" t="s">
        <v>27</v>
      </c>
      <c r="D12" s="1">
        <v>1</v>
      </c>
      <c r="E12" s="1" t="s">
        <v>114</v>
      </c>
    </row>
    <row r="13" spans="2:5" x14ac:dyDescent="0.25">
      <c r="B13" s="2" t="s">
        <v>141</v>
      </c>
      <c r="C13" s="1" t="s">
        <v>26</v>
      </c>
      <c r="D13" s="1">
        <v>1</v>
      </c>
      <c r="E13" s="1" t="s">
        <v>138</v>
      </c>
    </row>
    <row r="14" spans="2:5" x14ac:dyDescent="0.25">
      <c r="B14" s="2" t="s">
        <v>92</v>
      </c>
      <c r="C14" s="1" t="s">
        <v>27</v>
      </c>
      <c r="D14" s="1">
        <v>2</v>
      </c>
      <c r="E14" s="1" t="s">
        <v>160</v>
      </c>
    </row>
    <row r="15" spans="2:5" x14ac:dyDescent="0.25">
      <c r="B15" s="2" t="s">
        <v>92</v>
      </c>
      <c r="C15" s="1" t="s">
        <v>28</v>
      </c>
      <c r="D15" s="1">
        <v>1</v>
      </c>
      <c r="E15" s="1" t="s">
        <v>127</v>
      </c>
    </row>
    <row r="16" spans="2:5" x14ac:dyDescent="0.25">
      <c r="B16" s="2" t="s">
        <v>93</v>
      </c>
      <c r="C16" s="1" t="s">
        <v>28</v>
      </c>
      <c r="D16" s="1">
        <v>2</v>
      </c>
      <c r="E16" s="1" t="s">
        <v>156</v>
      </c>
    </row>
    <row r="17" spans="2:5" x14ac:dyDescent="0.25">
      <c r="B17" s="2" t="s">
        <v>145</v>
      </c>
      <c r="C17" s="1" t="s">
        <v>28</v>
      </c>
      <c r="D17" s="1">
        <v>1</v>
      </c>
      <c r="E17" s="1" t="s">
        <v>139</v>
      </c>
    </row>
    <row r="18" spans="2:5" x14ac:dyDescent="0.25">
      <c r="B18" s="2" t="s">
        <v>18</v>
      </c>
      <c r="C18" s="1" t="s">
        <v>28</v>
      </c>
      <c r="D18" s="1">
        <v>1</v>
      </c>
      <c r="E18" s="1" t="s">
        <v>140</v>
      </c>
    </row>
    <row r="19" spans="2:5" x14ac:dyDescent="0.25">
      <c r="B19" s="2" t="s">
        <v>23</v>
      </c>
      <c r="C19" s="1" t="s">
        <v>28</v>
      </c>
      <c r="D19" s="1">
        <v>1</v>
      </c>
      <c r="E19" s="1" t="s">
        <v>6</v>
      </c>
    </row>
    <row r="20" spans="2:5" x14ac:dyDescent="0.25">
      <c r="B20" s="2" t="s">
        <v>17</v>
      </c>
      <c r="C20" s="1" t="s">
        <v>28</v>
      </c>
      <c r="D20" s="1">
        <v>1</v>
      </c>
      <c r="E20" s="1" t="s">
        <v>54</v>
      </c>
    </row>
    <row r="21" spans="2:5" x14ac:dyDescent="0.25">
      <c r="B21" s="2" t="s">
        <v>66</v>
      </c>
      <c r="C21" s="1" t="s">
        <v>28</v>
      </c>
      <c r="D21" s="1">
        <v>1</v>
      </c>
      <c r="E21" s="1" t="s">
        <v>67</v>
      </c>
    </row>
    <row r="22" spans="2:5" x14ac:dyDescent="0.25">
      <c r="B22" s="2" t="s">
        <v>77</v>
      </c>
      <c r="C22" s="1" t="s">
        <v>28</v>
      </c>
      <c r="D22" s="1">
        <v>1</v>
      </c>
      <c r="E22" s="1" t="s">
        <v>80</v>
      </c>
    </row>
    <row r="23" spans="2:5" x14ac:dyDescent="0.25">
      <c r="B23" s="2" t="s">
        <v>78</v>
      </c>
      <c r="C23" s="1" t="s">
        <v>28</v>
      </c>
      <c r="D23" s="1">
        <v>1</v>
      </c>
      <c r="E23" s="1" t="s">
        <v>90</v>
      </c>
    </row>
    <row r="24" spans="2:5" x14ac:dyDescent="0.25">
      <c r="B24" s="2" t="s">
        <v>79</v>
      </c>
      <c r="C24" s="1" t="s">
        <v>28</v>
      </c>
      <c r="D24" s="1">
        <v>1</v>
      </c>
      <c r="E24" s="1" t="s">
        <v>95</v>
      </c>
    </row>
    <row r="25" spans="2:5" x14ac:dyDescent="0.25">
      <c r="B25" s="2" t="s">
        <v>123</v>
      </c>
      <c r="C25" s="1" t="s">
        <v>28</v>
      </c>
      <c r="D25" s="1">
        <v>1</v>
      </c>
      <c r="E25" s="1" t="s">
        <v>125</v>
      </c>
    </row>
  </sheetData>
  <autoFilter ref="B2:E25" xr:uid="{322D66AA-83AA-4D13-8BEB-B1D89FFD1418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Puntajes</vt:lpstr>
      <vt:lpstr>Base de datos Balón de oro</vt:lpstr>
      <vt:lpstr>Posiciones BDO</vt:lpstr>
      <vt:lpstr>Podios BDO</vt:lpstr>
      <vt:lpstr>Posiciones BDO_TR</vt:lpstr>
      <vt:lpstr>Podios BDO_TR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Fagalde</dc:creator>
  <cp:lastModifiedBy>Facundo Fagalde</cp:lastModifiedBy>
  <dcterms:created xsi:type="dcterms:W3CDTF">2023-04-17T11:12:05Z</dcterms:created>
  <dcterms:modified xsi:type="dcterms:W3CDTF">2023-08-02T22:25:04Z</dcterms:modified>
</cp:coreProperties>
</file>